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gayosso\OneDrive - Legrand France\PM Home Automation\5 Analisis del mercado\5.5 Lanzamientos\ADDon\Asistencia Tecnica\Capacitación Integradores Living now\"/>
    </mc:Choice>
  </mc:AlternateContent>
  <xr:revisionPtr revIDLastSave="0" documentId="6_{000FEE0C-0373-4F84-A3B8-E2C948132EA2}" xr6:coauthVersionLast="41" xr6:coauthVersionMax="41" xr10:uidLastSave="{00000000-0000-0000-0000-000000000000}"/>
  <bookViews>
    <workbookView xWindow="20370" yWindow="-120" windowWidth="21840" windowHeight="13740" firstSheet="1" activeTab="1" xr2:uid="{00000000-000D-0000-FFFF-FFFF00000000}"/>
  </bookViews>
  <sheets>
    <sheet name="Living Now Oct19" sheetId="3" state="hidden" r:id="rId1"/>
    <sheet name="Hoja de Captura" sheetId="4" r:id="rId2"/>
    <sheet name="Lista para cotizacion" sheetId="5" r:id="rId3"/>
    <sheet name="Levantamiento" sheetId="6" r:id="rId4"/>
  </sheets>
  <definedNames>
    <definedName name="_xlnm._FilterDatabase" localSheetId="2" hidden="1">'Lista para cotizacion'!$A$1:$E$29</definedName>
    <definedName name="_xlnm._FilterDatabase" localSheetId="0" hidden="1">'Living Now Oct19'!$A$1:$E$272</definedName>
    <definedName name="_xlnm.Print_Area" localSheetId="2">'Lista para cotizacion'!$A$1:$H$41</definedName>
    <definedName name="_xlnm.Print_Area" localSheetId="0">'Living Now Oct19'!$A$1:$E$243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5" l="1"/>
  <c r="C22" i="6" l="1"/>
  <c r="D22" i="6"/>
  <c r="E22" i="6"/>
  <c r="F22" i="6"/>
  <c r="G22" i="6"/>
  <c r="H22" i="6"/>
  <c r="I22" i="6"/>
  <c r="J22" i="6"/>
  <c r="K22" i="6"/>
  <c r="L22" i="6"/>
  <c r="M22" i="6"/>
  <c r="B22" i="6"/>
  <c r="E21" i="5" l="1"/>
  <c r="C21" i="5"/>
  <c r="F22" i="5"/>
  <c r="F5" i="5" l="1"/>
  <c r="F7" i="5"/>
  <c r="B13" i="5"/>
  <c r="B14" i="5"/>
  <c r="B15" i="5"/>
  <c r="B16" i="5"/>
  <c r="B17" i="5"/>
  <c r="B18" i="5"/>
  <c r="B19" i="5"/>
  <c r="B23" i="5"/>
  <c r="B24" i="5"/>
  <c r="B25" i="5"/>
  <c r="B26" i="5"/>
  <c r="B29" i="5"/>
  <c r="B28" i="5"/>
  <c r="F9" i="5" l="1"/>
  <c r="F10" i="5"/>
  <c r="F11" i="5"/>
  <c r="F12" i="5"/>
  <c r="E25" i="5"/>
  <c r="F26" i="5"/>
  <c r="F25" i="5" s="1"/>
  <c r="F6" i="5"/>
  <c r="F13" i="5" s="1"/>
  <c r="F14" i="5"/>
  <c r="F15" i="5"/>
  <c r="F16" i="5"/>
  <c r="F17" i="5"/>
  <c r="F18" i="5"/>
  <c r="E19" i="5"/>
  <c r="F8" i="5"/>
  <c r="F19" i="5" s="1"/>
  <c r="F21" i="5" s="1"/>
  <c r="C20" i="5"/>
  <c r="F4" i="5"/>
  <c r="F20" i="5" s="1"/>
  <c r="F3" i="5"/>
  <c r="F24" i="5" s="1"/>
  <c r="F23" i="5"/>
  <c r="E24" i="5"/>
  <c r="C23" i="5"/>
  <c r="C22" i="5"/>
  <c r="F28" i="5"/>
  <c r="F27" i="5" s="1"/>
  <c r="F29" i="5"/>
  <c r="F2" i="5"/>
  <c r="C27" i="5"/>
  <c r="E27" i="5"/>
  <c r="C29" i="5"/>
  <c r="C28" i="5"/>
  <c r="E26" i="5"/>
  <c r="E18" i="5"/>
  <c r="E17" i="5"/>
  <c r="C16" i="5"/>
  <c r="C15" i="5"/>
  <c r="E14" i="5"/>
  <c r="E13" i="5"/>
  <c r="C25" i="5" l="1"/>
  <c r="C19" i="5"/>
  <c r="C13" i="5"/>
  <c r="C17" i="5"/>
  <c r="E16" i="5"/>
  <c r="E20" i="5"/>
  <c r="E29" i="5"/>
  <c r="C24" i="5"/>
  <c r="E23" i="5"/>
  <c r="E22" i="5"/>
  <c r="C26" i="5"/>
  <c r="C18" i="5"/>
  <c r="C14" i="5"/>
  <c r="E28" i="5"/>
  <c r="E15" i="5"/>
</calcChain>
</file>

<file path=xl/sharedStrings.xml><?xml version="1.0" encoding="utf-8"?>
<sst xmlns="http://schemas.openxmlformats.org/spreadsheetml/2006/main" count="956" uniqueCount="564">
  <si>
    <t>Código</t>
  </si>
  <si>
    <t>Línea</t>
  </si>
  <si>
    <t>Descripción</t>
  </si>
  <si>
    <t>Toma de teléfono 4 hilos color blanco 1 mód.</t>
  </si>
  <si>
    <t>Livinglight</t>
  </si>
  <si>
    <t>Placa exterior para Livinglight y Axolute IP44</t>
  </si>
  <si>
    <t>Placa exterior</t>
  </si>
  <si>
    <t>26603</t>
  </si>
  <si>
    <t>Sobre pedido</t>
  </si>
  <si>
    <t>K4001</t>
  </si>
  <si>
    <t>K4003</t>
  </si>
  <si>
    <t>K4004</t>
  </si>
  <si>
    <t>K4005</t>
  </si>
  <si>
    <t>KW4126</t>
  </si>
  <si>
    <t>KG4126</t>
  </si>
  <si>
    <t>KM4126</t>
  </si>
  <si>
    <t>KW4129</t>
  </si>
  <si>
    <t>KG4129</t>
  </si>
  <si>
    <t>KM4129</t>
  </si>
  <si>
    <t>KW4185</t>
  </si>
  <si>
    <t>KG4185</t>
  </si>
  <si>
    <t>KM4185</t>
  </si>
  <si>
    <t>KW4188</t>
  </si>
  <si>
    <t>KG4188</t>
  </si>
  <si>
    <t>KM4188</t>
  </si>
  <si>
    <t>KW4188GFG6</t>
  </si>
  <si>
    <t>KG4188GFG6</t>
  </si>
  <si>
    <t>KM4188GFG6</t>
  </si>
  <si>
    <t>K4411</t>
  </si>
  <si>
    <t>K4430</t>
  </si>
  <si>
    <t>K4431</t>
  </si>
  <si>
    <t>K4380</t>
  </si>
  <si>
    <t>K4549</t>
  </si>
  <si>
    <t>K4285C1</t>
  </si>
  <si>
    <t>K4285C2</t>
  </si>
  <si>
    <t>K4287C2</t>
  </si>
  <si>
    <t>KW4286CW2</t>
  </si>
  <si>
    <t>KG4286CW2</t>
  </si>
  <si>
    <t>KM4286CW2</t>
  </si>
  <si>
    <t>K4027</t>
  </si>
  <si>
    <t>K4027V127H</t>
  </si>
  <si>
    <t>K4202F</t>
  </si>
  <si>
    <t>KW4258RJ11</t>
  </si>
  <si>
    <t>KG4258RJ11</t>
  </si>
  <si>
    <t>KM4258RJ11</t>
  </si>
  <si>
    <t>KW4279C5E</t>
  </si>
  <si>
    <t>KG4279C5E</t>
  </si>
  <si>
    <t>KM4279C5E</t>
  </si>
  <si>
    <t>KW4279C6</t>
  </si>
  <si>
    <t>KG4279C6</t>
  </si>
  <si>
    <t>KM4279C6</t>
  </si>
  <si>
    <t>KW4279C6S</t>
  </si>
  <si>
    <t>KG4279C6S</t>
  </si>
  <si>
    <t>KM4279C6S</t>
  </si>
  <si>
    <t>KW4279C6A</t>
  </si>
  <si>
    <t>KG4279C6A</t>
  </si>
  <si>
    <t>KM4279C6A</t>
  </si>
  <si>
    <t>KW4269R</t>
  </si>
  <si>
    <t>KG4269R</t>
  </si>
  <si>
    <t>KM4269R</t>
  </si>
  <si>
    <t>KW4294</t>
  </si>
  <si>
    <t>KG4294</t>
  </si>
  <si>
    <t>KM4294</t>
  </si>
  <si>
    <t>K4284P</t>
  </si>
  <si>
    <t>K4285P</t>
  </si>
  <si>
    <t>K4356V127</t>
  </si>
  <si>
    <t>K4950</t>
  </si>
  <si>
    <t>K4949</t>
  </si>
  <si>
    <t>K4953</t>
  </si>
  <si>
    <t>KW00</t>
  </si>
  <si>
    <t>KG00</t>
  </si>
  <si>
    <t>KM00</t>
  </si>
  <si>
    <t>KW01</t>
  </si>
  <si>
    <t>KG01</t>
  </si>
  <si>
    <t>KM01</t>
  </si>
  <si>
    <t>KW01M2</t>
  </si>
  <si>
    <t>KG01M2</t>
  </si>
  <si>
    <t>KM01M2</t>
  </si>
  <si>
    <t>KW01A</t>
  </si>
  <si>
    <t>KG01A</t>
  </si>
  <si>
    <t>KM01A</t>
  </si>
  <si>
    <t>KW01M2A</t>
  </si>
  <si>
    <t>KG01M2A</t>
  </si>
  <si>
    <t>KM01M2A</t>
  </si>
  <si>
    <t>KW01D</t>
  </si>
  <si>
    <t>KG01D</t>
  </si>
  <si>
    <t>KM01D</t>
  </si>
  <si>
    <t>KW01M2D</t>
  </si>
  <si>
    <t>KG01M2D</t>
  </si>
  <si>
    <t>KM01M2D</t>
  </si>
  <si>
    <t>KW01F</t>
  </si>
  <si>
    <t>KG01F</t>
  </si>
  <si>
    <t>KM01F</t>
  </si>
  <si>
    <t>KW01M2F</t>
  </si>
  <si>
    <t>KG01M2F</t>
  </si>
  <si>
    <t>KM01M2F</t>
  </si>
  <si>
    <t>KW04</t>
  </si>
  <si>
    <t>KG04</t>
  </si>
  <si>
    <t>KM04</t>
  </si>
  <si>
    <t>KW06</t>
  </si>
  <si>
    <t>KG06</t>
  </si>
  <si>
    <t>KM06</t>
  </si>
  <si>
    <t>KW06H</t>
  </si>
  <si>
    <t>KG06H</t>
  </si>
  <si>
    <t>KM06H</t>
  </si>
  <si>
    <t>KW11H</t>
  </si>
  <si>
    <t>KG11H</t>
  </si>
  <si>
    <t>KM11H</t>
  </si>
  <si>
    <t>KW07</t>
  </si>
  <si>
    <t>KG07</t>
  </si>
  <si>
    <t>KM07</t>
  </si>
  <si>
    <t>KW08</t>
  </si>
  <si>
    <t>KG08</t>
  </si>
  <si>
    <t>KM08</t>
  </si>
  <si>
    <t>KW10C</t>
  </si>
  <si>
    <t>KG10C</t>
  </si>
  <si>
    <t>KM10C</t>
  </si>
  <si>
    <t>KW10P</t>
  </si>
  <si>
    <t>KG10P</t>
  </si>
  <si>
    <t>KM10P</t>
  </si>
  <si>
    <t>KW12C</t>
  </si>
  <si>
    <t>KG12C</t>
  </si>
  <si>
    <t>KM12C</t>
  </si>
  <si>
    <t>KW14</t>
  </si>
  <si>
    <t>KG14</t>
  </si>
  <si>
    <t>KM14</t>
  </si>
  <si>
    <t>KW15</t>
  </si>
  <si>
    <t>KG15</t>
  </si>
  <si>
    <t>KM15</t>
  </si>
  <si>
    <t>KW16</t>
  </si>
  <si>
    <t>KG16</t>
  </si>
  <si>
    <t>KM16</t>
  </si>
  <si>
    <t>KW17</t>
  </si>
  <si>
    <t>KG17</t>
  </si>
  <si>
    <t>KM17</t>
  </si>
  <si>
    <t>KW19</t>
  </si>
  <si>
    <t>KG19</t>
  </si>
  <si>
    <t>KM19</t>
  </si>
  <si>
    <t>KW22</t>
  </si>
  <si>
    <t>KG22</t>
  </si>
  <si>
    <t>KM22</t>
  </si>
  <si>
    <t>KW51</t>
  </si>
  <si>
    <t>KG51</t>
  </si>
  <si>
    <t>KM51</t>
  </si>
  <si>
    <t>KW52</t>
  </si>
  <si>
    <t>KG52</t>
  </si>
  <si>
    <t>KM52</t>
  </si>
  <si>
    <t>K4743V127RG</t>
  </si>
  <si>
    <t>K4743V127T</t>
  </si>
  <si>
    <t>K4702</t>
  </si>
  <si>
    <t>K4703L</t>
  </si>
  <si>
    <t>K4704L</t>
  </si>
  <si>
    <t>K4706</t>
  </si>
  <si>
    <t>KA4802KW</t>
  </si>
  <si>
    <t>KA4803KW</t>
  </si>
  <si>
    <t>KA4804KW</t>
  </si>
  <si>
    <t>KA4806KW</t>
  </si>
  <si>
    <t>KA4802KG</t>
  </si>
  <si>
    <t>KA4803KG</t>
  </si>
  <si>
    <t>KA4804KG</t>
  </si>
  <si>
    <t>KA4806KG</t>
  </si>
  <si>
    <t>KA4802KM</t>
  </si>
  <si>
    <t>KA4803KM</t>
  </si>
  <si>
    <t>KA4804KM</t>
  </si>
  <si>
    <t>KA4806KM</t>
  </si>
  <si>
    <t>KA4802DW</t>
  </si>
  <si>
    <t>KA4803DW</t>
  </si>
  <si>
    <t>KA4804DW</t>
  </si>
  <si>
    <t>KA4806DW</t>
  </si>
  <si>
    <t>KA4802DG</t>
  </si>
  <si>
    <t>KA4803DG</t>
  </si>
  <si>
    <t>KA4804DG</t>
  </si>
  <si>
    <t>KA4806DG</t>
  </si>
  <si>
    <t>KA4802DM</t>
  </si>
  <si>
    <t>KA4803DM</t>
  </si>
  <si>
    <t>KA4804DM</t>
  </si>
  <si>
    <t>KA4806DM</t>
  </si>
  <si>
    <t>KA4802DA</t>
  </si>
  <si>
    <t>KA4803DA</t>
  </si>
  <si>
    <t>KA4804DA</t>
  </si>
  <si>
    <t>KA4806DA</t>
  </si>
  <si>
    <t>KA4802MM</t>
  </si>
  <si>
    <t>KA4803MM</t>
  </si>
  <si>
    <t>KA4804MM</t>
  </si>
  <si>
    <t>KA4806MM</t>
  </si>
  <si>
    <t>KA4802MW</t>
  </si>
  <si>
    <t>KA4803MW</t>
  </si>
  <si>
    <t>KA4804MW</t>
  </si>
  <si>
    <t>KA4806MW</t>
  </si>
  <si>
    <t>KA4802LG</t>
  </si>
  <si>
    <t>KA4803LG</t>
  </si>
  <si>
    <t>KA4804LG</t>
  </si>
  <si>
    <t>KA4806LG</t>
  </si>
  <si>
    <t>KA4802LM</t>
  </si>
  <si>
    <t>KA4803LM</t>
  </si>
  <si>
    <t>KA4804LM</t>
  </si>
  <si>
    <t>KA4806LM</t>
  </si>
  <si>
    <t>KA4802NW</t>
  </si>
  <si>
    <t>KA4803NW</t>
  </si>
  <si>
    <t>KA4804NW</t>
  </si>
  <si>
    <t>KA4806NW</t>
  </si>
  <si>
    <t>KA4802NG</t>
  </si>
  <si>
    <t>KA4803NG</t>
  </si>
  <si>
    <t>KA4804NG</t>
  </si>
  <si>
    <t>KA4806NG</t>
  </si>
  <si>
    <t>KA4802ZG</t>
  </si>
  <si>
    <t>KA4803ZG</t>
  </si>
  <si>
    <t>KA4804ZG</t>
  </si>
  <si>
    <t>KA4806ZG</t>
  </si>
  <si>
    <t>KA4802ZM</t>
  </si>
  <si>
    <t>KA4803ZM</t>
  </si>
  <si>
    <t>KA4804ZM</t>
  </si>
  <si>
    <t>KA4806ZM</t>
  </si>
  <si>
    <t>KA4802ZW</t>
  </si>
  <si>
    <t>KA4803ZW</t>
  </si>
  <si>
    <t>KA4804ZW</t>
  </si>
  <si>
    <t>KA4806ZW</t>
  </si>
  <si>
    <t>Interruptor sencillo 1 mód. 10AX, 127-250V</t>
  </si>
  <si>
    <t>Interruptor tres vías 1 mód. 10AX, 127-250V</t>
  </si>
  <si>
    <t>Interruptor de cuatro vías 1 mód. 10AX, 127-250V</t>
  </si>
  <si>
    <t>Pulsador color 1 mód. 10A, 127-250V</t>
  </si>
  <si>
    <t>Tomacorriente sencilla 2P+T con protección infantil color blanco 2 mód. 15A, 127-277V</t>
  </si>
  <si>
    <t>Tomacorriente sencilla 2P+T con protección infantil color negro 2 mód. 15A, 127-277V</t>
  </si>
  <si>
    <t>Tomacorriente sencilla 2P+T con protección infantil color arena 2 mód. 15A, 127-277V</t>
  </si>
  <si>
    <t>Tomacorriente euroamericana duplex 2P+T con protección infantil color blanco 3 mód. 16A, 127-250V</t>
  </si>
  <si>
    <t>Tomacorriente euroamericana duplex 2P+T con protección infantil color negro 3 mód. 16A, 127-250V</t>
  </si>
  <si>
    <t>Tomacorriente euroamericana duplex 2P+T con protección infantil color arena 3 mód. 16A, 127-250V</t>
  </si>
  <si>
    <t>Tomacorriente duplex 2P+T con protección infantil color blanco 3 mód. 15A, 127-250V</t>
  </si>
  <si>
    <t>Tomacorriente duplex 2P+T con protección infantil color negro 3 mód. 15A, 127-250V</t>
  </si>
  <si>
    <t>Tomacorriente duplex 2P+T con protección infantil color arena 3 mód. 15A, 127-250V</t>
  </si>
  <si>
    <t xml:space="preserve">Tomacorriente duplex ICFT 15A 127V con autoprueba y protección infantil incluye chasis, blanco </t>
  </si>
  <si>
    <t>Tomacorriente duplex ICFT 15A 127V con autoprueba y protección infantil incluye chasis, negro</t>
  </si>
  <si>
    <t>Tomacorriente duplex ICFT 15A 127V con autoprueba y protección infantil incluye chasis, arena</t>
  </si>
  <si>
    <t>Dimmer universal pulsante 2 mód.</t>
  </si>
  <si>
    <t>Detector de movimiento por rayos infrarrojos conexión a 2 hilos 2 mód. 127V</t>
  </si>
  <si>
    <t>Detector de movimiento por rayos infrarrojos conexión a 3 hilos 1 mód. 127V</t>
  </si>
  <si>
    <t>Lámpara de emergencia removible 2 mód. 127/220V</t>
  </si>
  <si>
    <t>Interruptor de tarjeta 2 módulos</t>
  </si>
  <si>
    <t>Cargador USB Tipo A  1100 mA 1 mód. 110-230 V</t>
  </si>
  <si>
    <t>Cargador doble USB Tipo A  una carga 2400 mA y doble 1200 mA 2 mód. 110-230 V</t>
  </si>
  <si>
    <t>Cargador doble USB Tipo A y C una carga 3000 mA y doble 1500 mA 2 mód. 110-230 V</t>
  </si>
  <si>
    <t>Conmutador con doble tecla 1 mód. 16 A, 127-250V</t>
  </si>
  <si>
    <t xml:space="preserve">Conmutador de señalización para habitación de hotel 1 mód. </t>
  </si>
  <si>
    <t>Toma TV coaxial conector tipoe F impedancia 75Ω</t>
  </si>
  <si>
    <t>Toma de teléfono 4 hilos color negro 1 mód.</t>
  </si>
  <si>
    <t>Toma de teléfono 4 hilos color arena 1 mód.</t>
  </si>
  <si>
    <t>Conector RJ45 UTP Toolless cat. 5E, línea Living Now color blanco 1 mód.</t>
  </si>
  <si>
    <t>Conector RJ45 UTP Toolless cat. 5E, línea Living Now color negro 1 mód.</t>
  </si>
  <si>
    <t>Conector RJ45 UTP Toolless cat. 5E, línea Living Now color arena 1 mód.</t>
  </si>
  <si>
    <t>Conector RJ45 UTP Toolless cat. 6, línea Living Now color blanco 1 mód.</t>
  </si>
  <si>
    <t>Conector RJ45 UTP Toolless cat. 6, línea Living Now color negro 1 mód.</t>
  </si>
  <si>
    <t>Conector RJ45 UTP Toolless cat. 6, línea Living Now color arena 1 mód.</t>
  </si>
  <si>
    <t>Conector RJ45 STP Toolless cat. 6, línea Living Now color blanco 1 mód.</t>
  </si>
  <si>
    <t>Conector RJ45 STP Toolless cat. 6, línea Living Now color negro 1 mód.</t>
  </si>
  <si>
    <t>Conector RJ45 STP Toolless cat. 6, línea Living Now color arena 1 mód.</t>
  </si>
  <si>
    <t>Conector RJ45 UTP Toolless cat. 6A, línea Living Now color blanco 1 mód.</t>
  </si>
  <si>
    <t>Conector RJ45 UTP Toolless cat. 6A, línea Living Now color negro 1 mód.</t>
  </si>
  <si>
    <t>Conector RJ45 UTP Toolless cat. 6A, línea Living Now color arena 1 mód.</t>
  </si>
  <si>
    <t>Conector RCA doble (Rojo y blanco) color blanco 1 mód.</t>
  </si>
  <si>
    <t>Conector RCA doble (Rojo y blanco) color negro 1 mód.</t>
  </si>
  <si>
    <t>Conector RCA doble (Rojo y blanco) color arena 1 mód.</t>
  </si>
  <si>
    <t>Conector para bocinas color blanco 1 mód.</t>
  </si>
  <si>
    <t>Conector para bocinas color negro 1 mód.</t>
  </si>
  <si>
    <t>Conector para bocinas color arena 1 mód.</t>
  </si>
  <si>
    <t>Conector HMDI preconectado 2 mód.</t>
  </si>
  <si>
    <t>Conector USB para transmisión de datos preconectado 1 mód.</t>
  </si>
  <si>
    <t>Zumbador 127 V 8VA 1 mód.</t>
  </si>
  <si>
    <t>Falso polo 1 mód.</t>
  </si>
  <si>
    <t>Falso polo medio módulo</t>
  </si>
  <si>
    <t>Falso polo con prerruptura 9mm 1 mód.</t>
  </si>
  <si>
    <t>Cubretecla falso polo 1 mód.color blanco</t>
  </si>
  <si>
    <t>Cubretecla falso polo 1 mód.color negro</t>
  </si>
  <si>
    <t>Cubretecla falso polo 1 mód.color arena</t>
  </si>
  <si>
    <t>Cubretecla interruptor 1 mód.color blanco</t>
  </si>
  <si>
    <t>Cubretecla interruptor 1 mód.color negro</t>
  </si>
  <si>
    <t>Cubretecla interruptor 1 mód.color arena</t>
  </si>
  <si>
    <t>Cubretecla interruptor 2 mod. color blanco</t>
  </si>
  <si>
    <t>Cubretecla interruptor 2 mod. color negro</t>
  </si>
  <si>
    <t>Cubretecla interruptor 2 mod. color arena</t>
  </si>
  <si>
    <t>Cubretecla interruptor simbolo luz 1 mód.color blanco</t>
  </si>
  <si>
    <t>Cubretecla interruptor simbolo luz 1 mód.color negro</t>
  </si>
  <si>
    <t>Cubretecla interruptor simbolo luz 1 mód.color arena</t>
  </si>
  <si>
    <t>Cubretecla interruptor simbolo luz 2 mód.color blanco</t>
  </si>
  <si>
    <t>Cubretecla interruptor simbolo luz 2 mód.color negro</t>
  </si>
  <si>
    <t>Cubretecla interruptor simbolo luz 2 mód.color arena</t>
  </si>
  <si>
    <t>Cubretecla interruptor simbolo timbre 1 mód.color blanco</t>
  </si>
  <si>
    <t>Cubretecla interruptor simbolo timbre 1 mód.color negro</t>
  </si>
  <si>
    <t>Cubretecla interruptor simbolo timbre 1 mód.color arena</t>
  </si>
  <si>
    <t>Cubretecla interruptor simbolo timbre 2 mód.color blanco</t>
  </si>
  <si>
    <t>Cubretecla interruptor simbolo timbre 2 mód.color negro</t>
  </si>
  <si>
    <t>Cubretecla interruptor simbolo timbre 2 mód.color arena</t>
  </si>
  <si>
    <t>Cubretecla interruptor simbolo llave 1 mód.color blanco</t>
  </si>
  <si>
    <t>Cubretecla interruptor simbolo llave 1 mód.color negro</t>
  </si>
  <si>
    <t>Cubretecla interruptor simbolo llave 1 mód.color arena</t>
  </si>
  <si>
    <t>Cubretecla interruptor simbolo llave 2 mód.color blanco</t>
  </si>
  <si>
    <t>Cubretecla interruptor simbolo llave 2 mód.color negro</t>
  </si>
  <si>
    <t>Cubretecla interruptor simbolo llave 2 mód.color arena</t>
  </si>
  <si>
    <t>Cubretecla lámpara de emergencia 2 mod. color blanco</t>
  </si>
  <si>
    <t>Cubretecla lámpara de emergencia 2 mod. color negro</t>
  </si>
  <si>
    <t>Cubretecla lámpara de emergencia 2 mod. color arena</t>
  </si>
  <si>
    <t>Cubretecla simbolo persiana 1 mód. color blanco</t>
  </si>
  <si>
    <t>Cubretecla simbolo persiana 1 mód. color negro</t>
  </si>
  <si>
    <t>Cubretecla simbolo persiana 1 mód. color arena</t>
  </si>
  <si>
    <t>Cubretecla simbolo No molestar (rojo) y limpieza (verde) 1 mód. color blanco</t>
  </si>
  <si>
    <t>Cubretecla simbolo No molestar (rojo) y limpieza (verde) 1 mód. color negro</t>
  </si>
  <si>
    <t>Cubretecla simbolo No molestar (rojo) y limpieza (verde) 1 mód. color arena</t>
  </si>
  <si>
    <t>Cubretecla simbolo No molestar y limpieza 1 mód. color blanco</t>
  </si>
  <si>
    <t>Cubretecla simbolo No molestar y limpieza 1 mód. color negro</t>
  </si>
  <si>
    <t>Cubretecla simbolo No molestar y limpieza  1 mód. color arena</t>
  </si>
  <si>
    <t>Cubretecla conector RJ11/45, RCA 1 mód. color blanco</t>
  </si>
  <si>
    <t>Cubretecla conector RJ11/45, RCA 1 mód. color negro</t>
  </si>
  <si>
    <t>Cubretecla conector RJ11/45, RCA 1 mód. color arena</t>
  </si>
  <si>
    <t>Cubretecla conector TV 1 mód. color blanco</t>
  </si>
  <si>
    <t>Cubretecla conector TV 1 mód. color negro</t>
  </si>
  <si>
    <t>Cubretecla conector TV 1 mód. color arena</t>
  </si>
  <si>
    <t>Cubretecla cargador USB 1 mód. color blanco</t>
  </si>
  <si>
    <t>Cubretecla cargador USB 1 mód. color negro</t>
  </si>
  <si>
    <t>Cubretecla cargador USB 1 mód. color arena</t>
  </si>
  <si>
    <t>Cubretecla conector USB 1 mód. color blanco</t>
  </si>
  <si>
    <t>Cubretecla conector USB 1 mód. color negro</t>
  </si>
  <si>
    <t>Cubretecla conector USB 1 mód. color arena</t>
  </si>
  <si>
    <t>Cubretecla cargador USB 2 mód. color blanco</t>
  </si>
  <si>
    <t>Cubretecla cargador USB 2 mód. color negro</t>
  </si>
  <si>
    <t>Cubretecla cargador USB 2 mód. color arena</t>
  </si>
  <si>
    <t>Cubretecla conector HDMI 1 mód. color blanco</t>
  </si>
  <si>
    <t>Cubretecla conector HDMI 1 mód. color negro</t>
  </si>
  <si>
    <t>Cubretecla conector HDMI 1 mód. color arena</t>
  </si>
  <si>
    <t>Cubretecla zumbador 1 mód. color blanco</t>
  </si>
  <si>
    <t>Cubretecla zumbador 1 mód. color negro</t>
  </si>
  <si>
    <t>Cubretecla zumbador 1 mód. color arena</t>
  </si>
  <si>
    <t>Cubretecla detector de movimiento 1 mód. color blanco</t>
  </si>
  <si>
    <t>Cubretecla detector de movimiento 1 mód. color negro</t>
  </si>
  <si>
    <t>Cubretecla detector de movimiento 1 mód. color arena</t>
  </si>
  <si>
    <t>Cubretecla detector de movimiento 2 mód. color blanco</t>
  </si>
  <si>
    <t>Cubretecla detector de movimiento 2 mód. color negro</t>
  </si>
  <si>
    <t>Cubretecla detector de movimiento 2 mód. color arena</t>
  </si>
  <si>
    <t>Cubretecla dimmer 2 mód. color blanco</t>
  </si>
  <si>
    <t>Cubretecla dimmer 2 mód. color negro</t>
  </si>
  <si>
    <t>Cubretecla dimmer 2 mód. color arena</t>
  </si>
  <si>
    <t>Cubretecla interruptor de tarjeta 2 mód. color blanco</t>
  </si>
  <si>
    <t>Cubretecla interruptor de tarjeta 2 mód. color negro</t>
  </si>
  <si>
    <t>Cubretecla interruptor de tarjeta 2 mód. color arena</t>
  </si>
  <si>
    <t>Cubretecla tomacorriente sencilla 2 mód. color blanco</t>
  </si>
  <si>
    <t>Cubretecla tomacorriente sencilla 2 mód. color negro</t>
  </si>
  <si>
    <t>Cubretecla tomacorriente sencilla 2 mód. color arena</t>
  </si>
  <si>
    <t>Cubretecla tomacorriente duplex 3 mód. color blanco</t>
  </si>
  <si>
    <t>Cubretecla tomacorriente duplex 3 mód. color negro</t>
  </si>
  <si>
    <t>Cubretecla tomacorriente duplex 3 mód. color arena</t>
  </si>
  <si>
    <t>LED piloto color rojo/verde 127V</t>
  </si>
  <si>
    <t>LED piloto color Blanco 127V</t>
  </si>
  <si>
    <t>Soporte 2 módulos</t>
  </si>
  <si>
    <t>Placa color Blanco 2 mód.</t>
  </si>
  <si>
    <t>Placa color Blanco 3 mód.</t>
  </si>
  <si>
    <t>Placa color Blanco 4 mód.</t>
  </si>
  <si>
    <t>Placa color Blanco 6 mód.</t>
  </si>
  <si>
    <t>Placa color Negro 2 mód.</t>
  </si>
  <si>
    <t>Placa color Negro 3 mód.</t>
  </si>
  <si>
    <t>Placa color Negro 4 mód.</t>
  </si>
  <si>
    <t>Placa color Negro 6 mód.</t>
  </si>
  <si>
    <t>Placa color Arena 2 mód.</t>
  </si>
  <si>
    <t>Placa color Arena 3 mód.</t>
  </si>
  <si>
    <t>Placa color Arena 4 mód.</t>
  </si>
  <si>
    <t>Placa color Arena 6 mód.</t>
  </si>
  <si>
    <t>Placa color Hielo 2 mód.</t>
  </si>
  <si>
    <t>Placa color Hielo 3 mód.</t>
  </si>
  <si>
    <t>Placa color Hielo 4 mód.</t>
  </si>
  <si>
    <t>Placa color Hielo 6 mód.</t>
  </si>
  <si>
    <t>Placa color Noche 2 mód.</t>
  </si>
  <si>
    <t>Placa color Noche 3 mód.</t>
  </si>
  <si>
    <t>Placa color Noche 4 mód.</t>
  </si>
  <si>
    <t>Placa color Noche 6 mód.</t>
  </si>
  <si>
    <t>Placa color Aura 2 mód.</t>
  </si>
  <si>
    <t>Placa color Aura 3 mód.</t>
  </si>
  <si>
    <t>Placa color Aura 4 mód.</t>
  </si>
  <si>
    <t>Placa color Aura 6 mód.</t>
  </si>
  <si>
    <t>Placa color Cielo 2 mód.</t>
  </si>
  <si>
    <t>Placa color Cielo 3 mód.</t>
  </si>
  <si>
    <t>Placa color Cielo 4 mód.</t>
  </si>
  <si>
    <t>Placa color Cielo 6 mód.</t>
  </si>
  <si>
    <t>Placa color Optico 2 mód.</t>
  </si>
  <si>
    <t>Placa color Optico 3 mód.</t>
  </si>
  <si>
    <t>Placa color Optico 4 mód.</t>
  </si>
  <si>
    <t>Placa color Optico 6 mód.</t>
  </si>
  <si>
    <t>Placa color Pixel 2 mód.</t>
  </si>
  <si>
    <t>Placa color Pixel 3 mód.</t>
  </si>
  <si>
    <t>Placa color Pixel 4 mód.</t>
  </si>
  <si>
    <t>Placa color Pixel 6 mód.</t>
  </si>
  <si>
    <t>Placa madera de Nogal 2 mód.</t>
  </si>
  <si>
    <t>Placa madera de Nogal 3 mód.</t>
  </si>
  <si>
    <t>Placa madera de Nogal 4 mód.</t>
  </si>
  <si>
    <t>Placa madera de Nogal 6 mód.</t>
  </si>
  <si>
    <t>Placa madera de Roble 2 mód.</t>
  </si>
  <si>
    <t>Placa madera de Roble 3 mód.</t>
  </si>
  <si>
    <t>Placa madera de Roble 4 mód.</t>
  </si>
  <si>
    <t>Placa madera de Roble 6 mód.</t>
  </si>
  <si>
    <t>Placa metálica color Luna 2 mód.</t>
  </si>
  <si>
    <t>Placa metálica color Luna 3 mód.</t>
  </si>
  <si>
    <t>Placa metálica color Luna 4 mód.</t>
  </si>
  <si>
    <t>Placa metálica color Luna 6 mód.</t>
  </si>
  <si>
    <t>Placa metálica color Space 2 mód.</t>
  </si>
  <si>
    <t>Placa metálica color Space 3 mód.</t>
  </si>
  <si>
    <t>Placa metálica color Space 4 mód.</t>
  </si>
  <si>
    <t>Placa metálica color Space 6 mód.</t>
  </si>
  <si>
    <t>Placa metálica color Acero 2 mód.</t>
  </si>
  <si>
    <t>Placa metálica color Acero 3 mód.</t>
  </si>
  <si>
    <t>Placa metálica color Acero 4 mód.</t>
  </si>
  <si>
    <t>Placa metálica color Acero 6 mód.</t>
  </si>
  <si>
    <t>Placa metálica color Cobre 2 mód.</t>
  </si>
  <si>
    <t>Placa metálica color Cobre 3 mód.</t>
  </si>
  <si>
    <t>Placa metálica color Cobre 4 mód.</t>
  </si>
  <si>
    <t>Placa metálica color Cobre 6 mód.</t>
  </si>
  <si>
    <t>Placa metálica color Oro 2 mód.</t>
  </si>
  <si>
    <t>Placa metálica color Oro 3 mód.</t>
  </si>
  <si>
    <t>Placa metálica color Oro 4 mód.</t>
  </si>
  <si>
    <t>Placa metálica color Oro 6 mód.</t>
  </si>
  <si>
    <t>Living Now</t>
  </si>
  <si>
    <t>Soporte 3 módulos incluye tornillos de 45 mm</t>
  </si>
  <si>
    <t>Soporte 4 módulos incluye tornillos de 45 mm</t>
  </si>
  <si>
    <t>Soporte 6 módulos incluye tornillos de 45 mm</t>
  </si>
  <si>
    <t>Tomacorriente euroamericana sencilla 2P+T con protección infantil color blanco 2 mód. 16A, 127-250V</t>
  </si>
  <si>
    <t>Tomacorriente euroamericana sencilla 2P+T con protección infantil color negro 2 mód. 16A, 127-250V</t>
  </si>
  <si>
    <t>Tomacorriente euroamericana sencilla 2P+T con protección infantil color arena 2 mód. 16A, 127-250V</t>
  </si>
  <si>
    <t>Cargador de inducción y USB. Carga inducción  1A y USB 2.4A o simultaneamente inducción 0.5 A y USB 1.2A, blanco</t>
  </si>
  <si>
    <t>Cargador de inducción y USB. Carga inducción  1A y USB 2.4A o simultaneamente inducción 0.5 A y USB 1.2A, negro</t>
  </si>
  <si>
    <t>Cargador de inducción y USB. Carga inducción  1A y USB 2.4A o simultaneamente inducción 0.5 A y USB 1.2A, arena</t>
  </si>
  <si>
    <t>503MS</t>
  </si>
  <si>
    <t>Chalupas</t>
  </si>
  <si>
    <t>Caja de empotrar para 3 mód.</t>
  </si>
  <si>
    <t>504E</t>
  </si>
  <si>
    <t>Caja de empotrar para 4 mód.</t>
  </si>
  <si>
    <t>506L</t>
  </si>
  <si>
    <t>502E</t>
  </si>
  <si>
    <t>Caja de empotrar para 2 mód. Incluye tornillos</t>
  </si>
  <si>
    <t>Caja de empotrar para 6 y 7 mód.</t>
  </si>
  <si>
    <t>Cubretecla actuador de persianas 2 mód. color arena</t>
  </si>
  <si>
    <t>Living Now Smart</t>
  </si>
  <si>
    <t>KM32M2</t>
  </si>
  <si>
    <t>Cubretecla actuador de persianas 2 mód. Color negro</t>
  </si>
  <si>
    <t>KG32M2</t>
  </si>
  <si>
    <t>Cubretecla actuador de persianas 2 mód. color blanco</t>
  </si>
  <si>
    <t>KW32M2</t>
  </si>
  <si>
    <t>Cubretecla Comando persianas inalambrico 2 mód. color arena</t>
  </si>
  <si>
    <t>KM43M2</t>
  </si>
  <si>
    <t>Cubretecla Comando persianas inalambrico 2 mód. Color negro</t>
  </si>
  <si>
    <t>KG43M2</t>
  </si>
  <si>
    <t>Cubretecla Comando persianas inalambrico 2 mód. color blanco</t>
  </si>
  <si>
    <t>KW43M2</t>
  </si>
  <si>
    <t>Cubretecla Comando de luces inalambrico 2 mód. color arena</t>
  </si>
  <si>
    <t>KM42M2</t>
  </si>
  <si>
    <t>Cubretecla Comando de luces inalambrico 2 mód. color negro</t>
  </si>
  <si>
    <t>KG42M2</t>
  </si>
  <si>
    <t>Cubretecla Comando de luces inalambrico 2 mód. color blanco</t>
  </si>
  <si>
    <t>KW42M2</t>
  </si>
  <si>
    <t>Cubretecla Comando escenario Día &amp; Noche Inalambrico 2 mod. Arena</t>
  </si>
  <si>
    <t>KM41M2</t>
  </si>
  <si>
    <t>Cubretecla Comando escenario Día &amp; Noche Inalambrico 2 mod. Negro</t>
  </si>
  <si>
    <t>KG41M2</t>
  </si>
  <si>
    <t>Cubretecla Comando escenario Día &amp; Noche Inalambrico 2 mod. Blanco</t>
  </si>
  <si>
    <t>KW41M2</t>
  </si>
  <si>
    <t>Cubretecla Comando escenario Entrar &amp; Salir Inalambrico 2 mod. Arena</t>
  </si>
  <si>
    <t>KM40M2</t>
  </si>
  <si>
    <t>Cubretecla Comando escenario Entrar &amp; Salir Inalambrico 2 mod. Negro</t>
  </si>
  <si>
    <t>KG40M2</t>
  </si>
  <si>
    <t>Cubretecla Comando escenario Entrar &amp; Salir Inalambrico 2 mod. Blanco</t>
  </si>
  <si>
    <t>KW40M2</t>
  </si>
  <si>
    <t>Cubretecla Gateway 2 mód. color arena</t>
  </si>
  <si>
    <t>KM30M2</t>
  </si>
  <si>
    <t>Cubretecla Gateway 2 mód. Color negro</t>
  </si>
  <si>
    <t>KG30M2</t>
  </si>
  <si>
    <t>Cubretecla Gateway 2 mód. color blanco</t>
  </si>
  <si>
    <t>KW30M2</t>
  </si>
  <si>
    <t>Cubretecla modulo para contacto conectado 1 mód. color arena</t>
  </si>
  <si>
    <t>KM31</t>
  </si>
  <si>
    <t>Cubretecla modulo para contacto conectado 1 mód. color negro</t>
  </si>
  <si>
    <t>KG31</t>
  </si>
  <si>
    <t>Cubretecla modulo para contacto conectado 1 mód. color blanco</t>
  </si>
  <si>
    <t>KW31</t>
  </si>
  <si>
    <t>Comando escenario Día &amp; Noche Inalambrico SMART 2 mod. Incluye chasis</t>
  </si>
  <si>
    <t>K4574CW</t>
  </si>
  <si>
    <t>Comando escenario Entrar &amp; Salir Inalambrico SMART 2 mod. Incluye chasis</t>
  </si>
  <si>
    <t>K4570CW</t>
  </si>
  <si>
    <t>Comando de luces inalambrico SMART con baterias 2 mod. Incluye chasis</t>
  </si>
  <si>
    <t>K4003CW</t>
  </si>
  <si>
    <t>Comando de persianas inalambrico SMART con baterias 2 mod. Incluye chasis</t>
  </si>
  <si>
    <t>K4027CW</t>
  </si>
  <si>
    <t xml:space="preserve">Actuador para persianas SMART 1 mod. 100-240VAC </t>
  </si>
  <si>
    <t>K4027C</t>
  </si>
  <si>
    <t xml:space="preserve">Modulo DIN para medir el consumo de corriente SMART. 100-240VAC </t>
  </si>
  <si>
    <t>F20T60A</t>
  </si>
  <si>
    <t xml:space="preserve">Modulo para tomacorriente SMART 1 mod. 100-240VAC </t>
  </si>
  <si>
    <t>K4531C</t>
  </si>
  <si>
    <t xml:space="preserve">Micro modulo con entrada auxiliar SMART 100-240VAC </t>
  </si>
  <si>
    <t>3584C</t>
  </si>
  <si>
    <t xml:space="preserve">Dimmer 2 hilos SMART 2 mod.  100-240VAC </t>
  </si>
  <si>
    <t>K4411CM2</t>
  </si>
  <si>
    <t xml:space="preserve">Interruptor SMART 1 mod. 100-240VAC </t>
  </si>
  <si>
    <t>K4003C</t>
  </si>
  <si>
    <t xml:space="preserve">Gateway 2 mód. 100-240VAC + Comando escenario Entrar &amp; Salir 2 mod. SMART </t>
  </si>
  <si>
    <t>K4500C</t>
  </si>
  <si>
    <t>LIVING NOW SMART</t>
  </si>
  <si>
    <t>LIVING NOW TRADICIONAL</t>
  </si>
  <si>
    <t>Comando de luces inalámbrico</t>
  </si>
  <si>
    <t>Comando escenario Entrar &amp; Salir inalámbrico</t>
  </si>
  <si>
    <t>Comando escenario Día &amp; Noche inalámbrico</t>
  </si>
  <si>
    <t>Placa con Gateway + módulo ciego</t>
  </si>
  <si>
    <t xml:space="preserve">Placa con 3 interruptores Smart </t>
  </si>
  <si>
    <t>Cantidad</t>
  </si>
  <si>
    <t>Comando de persianas inalámbrico</t>
  </si>
  <si>
    <t>KW Blanco</t>
  </si>
  <si>
    <t>KG Negro</t>
  </si>
  <si>
    <t>KM Arena</t>
  </si>
  <si>
    <t>DA Cielo</t>
  </si>
  <si>
    <t>DG Noche</t>
  </si>
  <si>
    <t>DM Aura</t>
  </si>
  <si>
    <t>DW Hielo</t>
  </si>
  <si>
    <t>MM Optico</t>
  </si>
  <si>
    <t>MW Pixel</t>
  </si>
  <si>
    <t>NG Space</t>
  </si>
  <si>
    <t>ZG Acero</t>
  </si>
  <si>
    <t>NW Luna</t>
  </si>
  <si>
    <t>ZW Oro</t>
  </si>
  <si>
    <t>LG Nogal</t>
  </si>
  <si>
    <t>LM Roble</t>
  </si>
  <si>
    <t>Gateway y Comandos Inalambricos</t>
  </si>
  <si>
    <t xml:space="preserve">Interruptores y Dimmers </t>
  </si>
  <si>
    <t>Tomacorrientes controlados</t>
  </si>
  <si>
    <t>Actuador de Persiana</t>
  </si>
  <si>
    <t>Medidor de consumos de corriente</t>
  </si>
  <si>
    <t>Color de Accesorios</t>
  </si>
  <si>
    <t>Color de placa--&gt;</t>
  </si>
  <si>
    <t>Color de mecanismo--&gt;</t>
  </si>
  <si>
    <t>Placa con 2 interruptores Smart y  1 modulo ciego</t>
  </si>
  <si>
    <t>Placa con 1 dimmer Smart y 1 modulo ciego</t>
  </si>
  <si>
    <t>Placa con 1 dimmer Smart       y 1 interruptor Smart</t>
  </si>
  <si>
    <t>Placa con 1 tomacorriente y 1 modulo Smart</t>
  </si>
  <si>
    <t>Placa con 1 interruptor Smart y 2 modulos ciegos</t>
  </si>
  <si>
    <t>ZM Cobre</t>
  </si>
  <si>
    <t>Micromódulo</t>
  </si>
  <si>
    <t>Micro modulo SMART</t>
  </si>
  <si>
    <t>Modulo para medir la corriente eléctrica</t>
  </si>
  <si>
    <t>Placa con Actuador persiana + 1 modulo ciego</t>
  </si>
  <si>
    <t>Placa con 2 interruptores Smart</t>
  </si>
  <si>
    <t>Placa con 3 interruptores Smart</t>
  </si>
  <si>
    <t>Sala</t>
  </si>
  <si>
    <t>Comedor</t>
  </si>
  <si>
    <t>Cocina</t>
  </si>
  <si>
    <t>Recamara principal</t>
  </si>
  <si>
    <t xml:space="preserve">Baño principal </t>
  </si>
  <si>
    <t xml:space="preserve">Vestidor principal </t>
  </si>
  <si>
    <t xml:space="preserve">Recamara sec 1 </t>
  </si>
  <si>
    <t>Baño sec 1</t>
  </si>
  <si>
    <t>Terraza</t>
  </si>
  <si>
    <t>Areas</t>
  </si>
  <si>
    <t xml:space="preserve">Placa con 1 interruptor Smart </t>
  </si>
  <si>
    <t xml:space="preserve">Placa con Gateway </t>
  </si>
  <si>
    <t xml:space="preserve">Placa con 1 dimmer Smart </t>
  </si>
  <si>
    <t>Placa con 1 dimmer Smart y 1 interruptor Smart</t>
  </si>
  <si>
    <t>KW33M2</t>
  </si>
  <si>
    <t>KG33M2</t>
  </si>
  <si>
    <t>KM33M2</t>
  </si>
  <si>
    <t>Cubretecla dimmer smart 2 mód. color blanco</t>
  </si>
  <si>
    <t>Cubretecla dimmer smart 2 mód. Color negro</t>
  </si>
  <si>
    <t>Cubretecla dimmer smart 2 mód. color arena</t>
  </si>
  <si>
    <t>Sala de Tv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</si>
</sst>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8"/>
      <name val="Calibri"/>
      <family val="2"/>
      <scheme val="minor"/>
    </font>
    <font>
      <b/>
      <sz val="9"/>
      <name val="Arial"/>
      <family val="2"/>
    </font>
    <font>
      <sz val="8"/>
      <color indexed="8"/>
      <name val="Arial"/>
      <family val="2"/>
    </font>
    <font>
      <b/>
      <sz val="11"/>
      <color theme="1"/>
      <name val="Abadi"/>
      <family val="2"/>
    </font>
    <font>
      <b/>
      <sz val="11"/>
      <color theme="9" tint="-0.249977111117893"/>
      <name val="Arial"/>
      <family val="2"/>
    </font>
    <font>
      <b/>
      <sz val="11"/>
      <color theme="0" tint="-0.499984740745262"/>
      <name val="Arial"/>
      <family val="2"/>
    </font>
    <font>
      <b/>
      <sz val="11"/>
      <name val="Arial"/>
      <family val="2"/>
    </font>
    <font>
      <sz val="11"/>
      <color theme="0" tint="-0.499984740745262"/>
      <name val="Arial"/>
      <family val="2"/>
    </font>
    <font>
      <b/>
      <sz val="11"/>
      <name val="Abadi"/>
      <family val="2"/>
    </font>
    <font>
      <b/>
      <i/>
      <sz val="11"/>
      <color theme="0" tint="-0.499984740745262"/>
      <name val="Arial"/>
      <family val="2"/>
    </font>
    <font>
      <b/>
      <sz val="11"/>
      <color theme="0" tint="-0.3499862666707357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/>
    <xf numFmtId="0" fontId="18" fillId="0" borderId="0"/>
    <xf numFmtId="44" fontId="18" fillId="0" borderId="0" applyFont="0" applyFill="0" applyBorder="0" applyAlignment="0" applyProtection="0"/>
    <xf numFmtId="0" fontId="1" fillId="0" borderId="0"/>
    <xf numFmtId="0" fontId="27" fillId="0" borderId="0"/>
  </cellStyleXfs>
  <cellXfs count="102">
    <xf numFmtId="0" fontId="0" fillId="0" borderId="0" xfId="0"/>
    <xf numFmtId="0" fontId="20" fillId="34" borderId="11" xfId="43" applyFont="1" applyFill="1" applyBorder="1" applyAlignment="1">
      <alignment horizontal="center" vertical="center" wrapText="1"/>
    </xf>
    <xf numFmtId="0" fontId="23" fillId="34" borderId="0" xfId="0" applyFont="1" applyFill="1"/>
    <xf numFmtId="0" fontId="21" fillId="34" borderId="11" xfId="0" applyFont="1" applyFill="1" applyBorder="1" applyAlignment="1">
      <alignment vertical="center"/>
    </xf>
    <xf numFmtId="0" fontId="0" fillId="34" borderId="0" xfId="0" applyFont="1" applyFill="1" applyAlignment="1">
      <alignment vertical="center"/>
    </xf>
    <xf numFmtId="0" fontId="18" fillId="34" borderId="0" xfId="0" applyFont="1" applyFill="1"/>
    <xf numFmtId="0" fontId="24" fillId="34" borderId="11" xfId="0" applyFont="1" applyFill="1" applyBorder="1" applyAlignment="1">
      <alignment vertical="center"/>
    </xf>
    <xf numFmtId="0" fontId="26" fillId="35" borderId="11" xfId="0" applyFont="1" applyFill="1" applyBorder="1" applyAlignment="1">
      <alignment vertical="center"/>
    </xf>
    <xf numFmtId="0" fontId="21" fillId="33" borderId="11" xfId="0" applyFont="1" applyFill="1" applyBorder="1" applyAlignment="1">
      <alignment vertical="center"/>
    </xf>
    <xf numFmtId="0" fontId="21" fillId="34" borderId="0" xfId="0" applyFont="1" applyFill="1" applyBorder="1" applyAlignment="1">
      <alignment vertical="center"/>
    </xf>
    <xf numFmtId="0" fontId="21" fillId="34" borderId="0" xfId="0" applyFont="1" applyFill="1" applyBorder="1" applyAlignment="1">
      <alignment horizontal="left" vertical="center"/>
    </xf>
    <xf numFmtId="0" fontId="19" fillId="34" borderId="11" xfId="43" applyFont="1" applyFill="1" applyBorder="1" applyAlignment="1">
      <alignment horizontal="left" vertical="center" wrapText="1"/>
    </xf>
    <xf numFmtId="0" fontId="25" fillId="35" borderId="11" xfId="0" applyFont="1" applyFill="1" applyBorder="1" applyAlignment="1">
      <alignment horizontal="left" vertical="center"/>
    </xf>
    <xf numFmtId="0" fontId="18" fillId="34" borderId="0" xfId="0" applyFont="1" applyFill="1" applyAlignment="1">
      <alignment horizontal="left"/>
    </xf>
    <xf numFmtId="0" fontId="29" fillId="34" borderId="0" xfId="0" applyFont="1" applyFill="1" applyBorder="1" applyAlignment="1">
      <alignment vertical="center"/>
    </xf>
    <xf numFmtId="0" fontId="24" fillId="34" borderId="10" xfId="43" applyFont="1" applyFill="1" applyBorder="1" applyAlignment="1">
      <alignment vertical="center"/>
    </xf>
    <xf numFmtId="0" fontId="24" fillId="34" borderId="0" xfId="0" applyFont="1" applyFill="1"/>
    <xf numFmtId="0" fontId="24" fillId="35" borderId="10" xfId="0" applyFont="1" applyFill="1" applyBorder="1" applyAlignment="1">
      <alignment vertical="center"/>
    </xf>
    <xf numFmtId="0" fontId="21" fillId="34" borderId="11" xfId="46" applyFont="1" applyFill="1" applyBorder="1" applyAlignment="1">
      <alignment vertical="center"/>
    </xf>
    <xf numFmtId="0" fontId="18" fillId="34" borderId="11" xfId="0" applyFont="1" applyFill="1" applyBorder="1" applyAlignment="1">
      <alignment horizontal="left" vertical="center"/>
    </xf>
    <xf numFmtId="0" fontId="18" fillId="33" borderId="11" xfId="0" applyFont="1" applyFill="1" applyBorder="1" applyAlignment="1">
      <alignment horizontal="left" vertical="center"/>
    </xf>
    <xf numFmtId="0" fontId="18" fillId="34" borderId="10" xfId="0" applyFont="1" applyFill="1" applyBorder="1" applyAlignment="1">
      <alignment vertical="center"/>
    </xf>
    <xf numFmtId="0" fontId="18" fillId="34" borderId="11" xfId="0" applyFont="1" applyFill="1" applyBorder="1" applyAlignment="1">
      <alignment vertical="center"/>
    </xf>
    <xf numFmtId="49" fontId="30" fillId="34" borderId="11" xfId="0" applyNumberFormat="1" applyFont="1" applyFill="1" applyBorder="1" applyAlignment="1">
      <alignment horizontal="left" vertical="center"/>
    </xf>
    <xf numFmtId="0" fontId="23" fillId="34" borderId="0" xfId="0" applyFont="1" applyFill="1" applyAlignment="1">
      <alignment vertical="center"/>
    </xf>
    <xf numFmtId="0" fontId="21" fillId="34" borderId="10" xfId="0" applyFont="1" applyFill="1" applyBorder="1" applyAlignment="1" applyProtection="1">
      <alignment vertical="center"/>
    </xf>
    <xf numFmtId="0" fontId="18" fillId="34" borderId="11" xfId="0" quotePrefix="1" applyFont="1" applyFill="1" applyBorder="1" applyAlignment="1">
      <alignment horizontal="left" vertical="center"/>
    </xf>
    <xf numFmtId="0" fontId="23" fillId="34" borderId="0" xfId="0" applyFont="1" applyFill="1" applyBorder="1"/>
    <xf numFmtId="0" fontId="31" fillId="34" borderId="11" xfId="0" applyFont="1" applyFill="1" applyBorder="1" applyAlignment="1" applyProtection="1">
      <alignment vertical="center"/>
    </xf>
    <xf numFmtId="0" fontId="21" fillId="34" borderId="11" xfId="0" applyFont="1" applyFill="1" applyBorder="1" applyAlignment="1">
      <alignment horizontal="left" vertical="center"/>
    </xf>
    <xf numFmtId="0" fontId="31" fillId="34" borderId="11" xfId="0" applyFont="1" applyFill="1" applyBorder="1" applyAlignment="1" applyProtection="1">
      <alignment horizontal="left" vertical="center"/>
    </xf>
    <xf numFmtId="0" fontId="18" fillId="33" borderId="10" xfId="0" applyFont="1" applyFill="1" applyBorder="1" applyAlignment="1">
      <alignment vertical="center"/>
    </xf>
    <xf numFmtId="0" fontId="21" fillId="34" borderId="10" xfId="0" applyFont="1" applyFill="1" applyBorder="1" applyAlignment="1" applyProtection="1">
      <alignment horizontal="left" vertical="center"/>
    </xf>
    <xf numFmtId="0" fontId="21" fillId="34" borderId="11" xfId="0" applyFont="1" applyFill="1" applyBorder="1" applyAlignment="1" applyProtection="1">
      <alignment horizontal="left" vertical="center"/>
    </xf>
    <xf numFmtId="0" fontId="31" fillId="33" borderId="11" xfId="0" applyFont="1" applyFill="1" applyBorder="1" applyAlignment="1" applyProtection="1">
      <alignment vertical="center"/>
    </xf>
    <xf numFmtId="0" fontId="18" fillId="33" borderId="0" xfId="0" applyFont="1" applyFill="1" applyAlignment="1">
      <alignment horizontal="left" vertical="center"/>
    </xf>
    <xf numFmtId="0" fontId="18" fillId="33" borderId="0" xfId="0" applyFont="1" applyFill="1" applyAlignment="1">
      <alignment vertical="center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13" xfId="0" applyFont="1" applyBorder="1"/>
    <xf numFmtId="0" fontId="23" fillId="0" borderId="14" xfId="0" applyFont="1" applyBorder="1"/>
    <xf numFmtId="0" fontId="23" fillId="0" borderId="15" xfId="0" applyFont="1" applyBorder="1" applyAlignment="1">
      <alignment horizontal="left"/>
    </xf>
    <xf numFmtId="0" fontId="23" fillId="0" borderId="16" xfId="0" applyFont="1" applyBorder="1"/>
    <xf numFmtId="0" fontId="23" fillId="0" borderId="0" xfId="0" applyFont="1" applyBorder="1"/>
    <xf numFmtId="0" fontId="23" fillId="0" borderId="17" xfId="0" applyFont="1" applyBorder="1" applyAlignment="1">
      <alignment horizontal="left"/>
    </xf>
    <xf numFmtId="0" fontId="23" fillId="0" borderId="18" xfId="0" applyFont="1" applyBorder="1"/>
    <xf numFmtId="0" fontId="23" fillId="0" borderId="19" xfId="0" applyFont="1" applyBorder="1"/>
    <xf numFmtId="0" fontId="23" fillId="0" borderId="20" xfId="0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32" fillId="0" borderId="14" xfId="0" applyFont="1" applyBorder="1" applyAlignment="1">
      <alignment vertical="center"/>
    </xf>
    <xf numFmtId="0" fontId="23" fillId="0" borderId="17" xfId="0" applyFont="1" applyBorder="1"/>
    <xf numFmtId="0" fontId="23" fillId="0" borderId="17" xfId="0" applyFont="1" applyBorder="1" applyAlignment="1">
      <alignment horizontal="center" vertical="center" wrapText="1"/>
    </xf>
    <xf numFmtId="0" fontId="23" fillId="0" borderId="17" xfId="0" applyFont="1" applyBorder="1" applyAlignment="1">
      <alignment vertical="center" wrapText="1"/>
    </xf>
    <xf numFmtId="0" fontId="23" fillId="0" borderId="14" xfId="0" applyFont="1" applyBorder="1" applyAlignment="1">
      <alignment horizontal="left"/>
    </xf>
    <xf numFmtId="0" fontId="23" fillId="0" borderId="19" xfId="0" applyFont="1" applyBorder="1" applyAlignment="1">
      <alignment horizontal="left"/>
    </xf>
    <xf numFmtId="0" fontId="23" fillId="0" borderId="15" xfId="0" applyFont="1" applyBorder="1"/>
    <xf numFmtId="0" fontId="23" fillId="0" borderId="20" xfId="0" applyFont="1" applyBorder="1"/>
    <xf numFmtId="0" fontId="34" fillId="0" borderId="0" xfId="0" applyFont="1" applyBorder="1"/>
    <xf numFmtId="0" fontId="35" fillId="0" borderId="0" xfId="0" applyFont="1" applyBorder="1" applyAlignment="1">
      <alignment horizontal="left"/>
    </xf>
    <xf numFmtId="0" fontId="36" fillId="0" borderId="16" xfId="0" applyFont="1" applyBorder="1"/>
    <xf numFmtId="0" fontId="36" fillId="0" borderId="0" xfId="0" applyFont="1" applyBorder="1"/>
    <xf numFmtId="0" fontId="36" fillId="0" borderId="17" xfId="0" applyFont="1" applyBorder="1" applyAlignment="1">
      <alignment horizontal="left"/>
    </xf>
    <xf numFmtId="0" fontId="36" fillId="0" borderId="0" xfId="0" applyFont="1"/>
    <xf numFmtId="0" fontId="36" fillId="0" borderId="17" xfId="0" applyFont="1" applyBorder="1"/>
    <xf numFmtId="0" fontId="36" fillId="0" borderId="0" xfId="0" applyFont="1" applyBorder="1" applyAlignment="1">
      <alignment horizontal="left"/>
    </xf>
    <xf numFmtId="0" fontId="36" fillId="0" borderId="13" xfId="0" applyFont="1" applyBorder="1"/>
    <xf numFmtId="0" fontId="36" fillId="0" borderId="14" xfId="0" applyFont="1" applyBorder="1"/>
    <xf numFmtId="0" fontId="36" fillId="0" borderId="14" xfId="0" applyFont="1" applyBorder="1" applyAlignment="1">
      <alignment horizontal="left"/>
    </xf>
    <xf numFmtId="0" fontId="36" fillId="0" borderId="15" xfId="0" applyFont="1" applyBorder="1"/>
    <xf numFmtId="0" fontId="36" fillId="0" borderId="18" xfId="0" applyFont="1" applyBorder="1"/>
    <xf numFmtId="0" fontId="36" fillId="0" borderId="19" xfId="0" applyFont="1" applyBorder="1"/>
    <xf numFmtId="0" fontId="36" fillId="0" borderId="19" xfId="0" applyFont="1" applyBorder="1" applyAlignment="1">
      <alignment horizontal="left"/>
    </xf>
    <xf numFmtId="0" fontId="36" fillId="0" borderId="20" xfId="0" applyFont="1" applyBorder="1"/>
    <xf numFmtId="0" fontId="33" fillId="0" borderId="0" xfId="0" applyFont="1" applyBorder="1" applyAlignment="1">
      <alignment vertical="center" wrapText="1"/>
    </xf>
    <xf numFmtId="0" fontId="37" fillId="0" borderId="14" xfId="0" applyFont="1" applyBorder="1" applyAlignment="1">
      <alignment vertical="center"/>
    </xf>
    <xf numFmtId="0" fontId="38" fillId="0" borderId="0" xfId="0" applyFont="1" applyBorder="1" applyAlignment="1">
      <alignment horizontal="right"/>
    </xf>
    <xf numFmtId="0" fontId="38" fillId="0" borderId="0" xfId="0" applyFont="1" applyBorder="1"/>
    <xf numFmtId="0" fontId="35" fillId="0" borderId="0" xfId="0" applyFont="1" applyBorder="1" applyAlignment="1" applyProtection="1">
      <alignment horizontal="left"/>
      <protection locked="0"/>
    </xf>
    <xf numFmtId="0" fontId="39" fillId="0" borderId="0" xfId="0" applyFont="1" applyBorder="1" applyAlignment="1" applyProtection="1">
      <alignment horizontal="left"/>
      <protection locked="0"/>
    </xf>
    <xf numFmtId="0" fontId="23" fillId="0" borderId="0" xfId="0" applyFont="1" applyBorder="1" applyProtection="1">
      <protection locked="0"/>
    </xf>
    <xf numFmtId="0" fontId="23" fillId="34" borderId="0" xfId="0" applyFont="1" applyFill="1" applyBorder="1" applyProtection="1">
      <protection locked="0"/>
    </xf>
    <xf numFmtId="0" fontId="18" fillId="36" borderId="10" xfId="0" applyFont="1" applyFill="1" applyBorder="1" applyAlignment="1">
      <alignment vertical="center"/>
    </xf>
    <xf numFmtId="0" fontId="21" fillId="36" borderId="11" xfId="0" applyFont="1" applyFill="1" applyBorder="1" applyAlignment="1">
      <alignment vertical="center"/>
    </xf>
    <xf numFmtId="0" fontId="31" fillId="36" borderId="11" xfId="0" applyFont="1" applyFill="1" applyBorder="1" applyAlignment="1" applyProtection="1">
      <alignment vertical="center"/>
    </xf>
    <xf numFmtId="0" fontId="40" fillId="34" borderId="11" xfId="0" applyFont="1" applyFill="1" applyBorder="1" applyAlignment="1" applyProtection="1">
      <alignment horizontal="center" vertical="center"/>
      <protection hidden="1"/>
    </xf>
    <xf numFmtId="0" fontId="40" fillId="36" borderId="11" xfId="0" applyFont="1" applyFill="1" applyBorder="1" applyAlignment="1" applyProtection="1">
      <alignment horizontal="center" vertical="center"/>
      <protection hidden="1"/>
    </xf>
    <xf numFmtId="0" fontId="41" fillId="34" borderId="0" xfId="0" applyFont="1" applyFill="1" applyAlignment="1" applyProtection="1">
      <alignment horizontal="center"/>
      <protection hidden="1"/>
    </xf>
    <xf numFmtId="0" fontId="42" fillId="0" borderId="0" xfId="0" applyFont="1"/>
    <xf numFmtId="0" fontId="42" fillId="0" borderId="21" xfId="0" applyFont="1" applyBorder="1" applyAlignment="1">
      <alignment horizontal="left" vertical="center"/>
    </xf>
    <xf numFmtId="0" fontId="0" fillId="0" borderId="22" xfId="0" applyBorder="1"/>
    <xf numFmtId="0" fontId="0" fillId="0" borderId="23" xfId="0" applyBorder="1" applyAlignment="1">
      <alignment horizontal="center" vertical="center"/>
    </xf>
    <xf numFmtId="0" fontId="16" fillId="37" borderId="24" xfId="0" applyFont="1" applyFill="1" applyBorder="1" applyAlignment="1">
      <alignment horizontal="center"/>
    </xf>
    <xf numFmtId="0" fontId="43" fillId="0" borderId="21" xfId="0" applyFont="1" applyBorder="1" applyAlignment="1">
      <alignment horizontal="center" vertical="center" wrapText="1"/>
    </xf>
    <xf numFmtId="0" fontId="44" fillId="0" borderId="23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28" fillId="34" borderId="12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 vertical="center" wrapText="1"/>
    </xf>
    <xf numFmtId="0" fontId="19" fillId="34" borderId="11" xfId="43" applyFont="1" applyFill="1" applyBorder="1" applyAlignment="1" applyProtection="1">
      <alignment horizontal="left" vertical="center" wrapText="1"/>
      <protection hidden="1"/>
    </xf>
    <xf numFmtId="0" fontId="21" fillId="34" borderId="11" xfId="0" applyFont="1" applyFill="1" applyBorder="1" applyAlignment="1" applyProtection="1">
      <alignment vertical="center"/>
      <protection hidden="1"/>
    </xf>
    <xf numFmtId="0" fontId="18" fillId="34" borderId="11" xfId="0" applyFont="1" applyFill="1" applyBorder="1" applyAlignment="1" applyProtection="1">
      <alignment horizontal="left" vertical="center"/>
      <protection hidden="1"/>
    </xf>
    <xf numFmtId="0" fontId="18" fillId="36" borderId="11" xfId="0" applyFont="1" applyFill="1" applyBorder="1" applyAlignment="1" applyProtection="1">
      <alignment horizontal="left" vertical="center"/>
      <protection hidden="1"/>
    </xf>
    <xf numFmtId="0" fontId="21" fillId="36" borderId="11" xfId="0" applyFont="1" applyFill="1" applyBorder="1" applyAlignment="1" applyProtection="1">
      <alignment vertical="center"/>
      <protection hidden="1"/>
    </xf>
  </cellXfs>
  <cellStyles count="47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oneda 3" xfId="44" xr:uid="{00000000-0005-0000-0000-000021000000}"/>
    <cellStyle name="Neutral" xfId="8" builtinId="28" customBuiltin="1"/>
    <cellStyle name="Normal" xfId="0" builtinId="0"/>
    <cellStyle name="Normal 2 2" xfId="46" xr:uid="{00000000-0005-0000-0000-000024000000}"/>
    <cellStyle name="Normal 3" xfId="43" xr:uid="{00000000-0005-0000-0000-000025000000}"/>
    <cellStyle name="Normal 4" xfId="45" xr:uid="{00000000-0005-0000-0000-000026000000}"/>
    <cellStyle name="Normale_Foglio1" xfId="42" xr:uid="{00000000-0005-0000-0000-000027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29"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  <fill>
        <patternFill>
          <bgColor theme="1" tint="0.24994659260841701"/>
        </patternFill>
      </fill>
    </dxf>
    <dxf>
      <fill>
        <patternFill>
          <bgColor theme="2" tint="-9.9948118533890809E-2"/>
        </patternFill>
      </fill>
    </dxf>
    <dxf>
      <font>
        <color theme="0"/>
      </font>
      <fill>
        <patternFill>
          <bgColor theme="1" tint="0.14996795556505021"/>
        </patternFill>
      </fill>
    </dxf>
    <dxf>
      <font>
        <color theme="0"/>
      </font>
      <fill>
        <patternFill>
          <bgColor theme="2" tint="-0.89996032593768116"/>
        </patternFill>
      </fill>
    </dxf>
    <dxf>
      <font>
        <color theme="0"/>
      </font>
      <fill>
        <patternFill>
          <bgColor rgb="FF3C3734"/>
        </patternFill>
      </fill>
    </dxf>
    <dxf>
      <font>
        <color theme="0"/>
      </font>
      <fill>
        <patternFill>
          <bgColor rgb="FFB2B2B2"/>
        </patternFill>
      </fill>
    </dxf>
    <dxf>
      <fill>
        <patternFill patternType="lightTrellis">
          <fgColor theme="0" tint="-0.24994659260841701"/>
          <bgColor auto="1"/>
        </patternFill>
      </fill>
    </dxf>
    <dxf>
      <fill>
        <patternFill patternType="lightDown">
          <fgColor rgb="FFCEAB8E"/>
        </patternFill>
      </fill>
    </dxf>
    <dxf>
      <font>
        <color theme="0"/>
      </font>
      <fill>
        <patternFill>
          <bgColor theme="4" tint="0.39994506668294322"/>
        </patternFill>
      </fill>
    </dxf>
    <dxf>
      <font>
        <color theme="0"/>
      </font>
      <fill>
        <patternFill>
          <bgColor rgb="FF3A7076"/>
        </patternFill>
      </fill>
    </dxf>
    <dxf>
      <font>
        <color theme="0"/>
      </font>
      <fill>
        <patternFill>
          <bgColor rgb="FFD0C8DE"/>
        </patternFill>
      </fill>
    </dxf>
    <dxf>
      <fill>
        <patternFill>
          <bgColor theme="0" tint="-4.9989318521683403E-2"/>
        </patternFill>
      </fill>
    </dxf>
    <dxf>
      <fill>
        <patternFill>
          <bgColor rgb="FFD7BCB7"/>
        </patternFill>
      </fill>
    </dxf>
    <dxf>
      <fill>
        <patternFill>
          <bgColor theme="2" tint="-0.24994659260841701"/>
        </patternFill>
      </fill>
    </dxf>
    <dxf>
      <fill>
        <patternFill>
          <bgColor rgb="FFC1B3A3"/>
        </patternFill>
      </fill>
    </dxf>
    <dxf>
      <font>
        <color theme="0"/>
      </font>
      <fill>
        <patternFill>
          <bgColor theme="1" tint="0.24994659260841701"/>
        </patternFill>
      </fill>
    </dxf>
    <dxf>
      <fill>
        <patternFill>
          <bgColor theme="2" tint="-9.9948118533890809E-2"/>
        </patternFill>
      </fill>
    </dxf>
  </dxfs>
  <tableStyles count="0" defaultTableStyle="TableStyleMedium9" defaultPivotStyle="PivotStyleLight16"/>
  <colors>
    <mruColors>
      <color rgb="FFC1B3A3"/>
      <color rgb="FFAD9A85"/>
      <color rgb="FFE0D2BA"/>
      <color rgb="FFD7C5A5"/>
      <color rgb="FFCDB68D"/>
      <color rgb="FFD7BCB7"/>
      <color rgb="FFD0C8DE"/>
      <color rgb="FF3A7076"/>
      <color rgb="FF384662"/>
      <color rgb="FF1765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112568</xdr:colOff>
      <xdr:row>0</xdr:row>
      <xdr:rowOff>103909</xdr:rowOff>
    </xdr:from>
    <xdr:to>
      <xdr:col>2</xdr:col>
      <xdr:colOff>55343</xdr:colOff>
      <xdr:row>0</xdr:row>
      <xdr:rowOff>370609</xdr:rowOff>
    </xdr:to>
    <xdr:pic>
      <xdr:nvPicPr>
        <xdr:cNvPr id="2" name="19 Imagen" descr="Logo Bticino hoja mem.jpg">
          <a:extLst>
            <a:ext uri="{FF2B5EF4-FFF2-40B4-BE49-F238E27FC236}">
              <a16:creationId xmlns:a16="http://schemas.microsoft.com/office/drawing/2014/main" id="{27072F9B-CA32-4BD2-9EEC-4ECEDB2A3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568" y="103909"/>
          <a:ext cx="1258957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38101</xdr:colOff>
      <xdr:row>13</xdr:row>
      <xdr:rowOff>9526</xdr:rowOff>
    </xdr:from>
    <xdr:to>
      <xdr:col>3</xdr:col>
      <xdr:colOff>190500</xdr:colOff>
      <xdr:row>17</xdr:row>
      <xdr:rowOff>32302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B97721-BA1B-4FF0-A2D5-57FBE191D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6" y="1485901"/>
          <a:ext cx="914399" cy="775252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171452</xdr:colOff>
      <xdr:row>15</xdr:row>
      <xdr:rowOff>57150</xdr:rowOff>
    </xdr:from>
    <xdr:to>
      <xdr:col>17</xdr:col>
      <xdr:colOff>371476</xdr:colOff>
      <xdr:row>19</xdr:row>
      <xdr:rowOff>101675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9F72F07-3001-418C-8C37-12C3566CD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53577" y="1905000"/>
          <a:ext cx="1114424" cy="7779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9527</xdr:colOff>
      <xdr:row>8</xdr:row>
      <xdr:rowOff>12638</xdr:rowOff>
    </xdr:from>
    <xdr:to>
      <xdr:col>3</xdr:col>
      <xdr:colOff>335999</xdr:colOff>
      <xdr:row>12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FE4794E-4C16-4FB1-BEF9-7D85B9C99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3852" y="574613"/>
          <a:ext cx="1088472" cy="74936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19049</xdr:colOff>
      <xdr:row>8</xdr:row>
      <xdr:rowOff>19050</xdr:rowOff>
    </xdr:from>
    <xdr:to>
      <xdr:col>17</xdr:col>
      <xdr:colOff>382464</xdr:colOff>
      <xdr:row>12</xdr:row>
      <xdr:rowOff>47625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769B2F5-7BC6-47C2-8CA5-39F4BAF65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43849" y="581025"/>
          <a:ext cx="1106365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9526</xdr:colOff>
      <xdr:row>28</xdr:row>
      <xdr:rowOff>36429</xdr:rowOff>
    </xdr:from>
    <xdr:to>
      <xdr:col>10</xdr:col>
      <xdr:colOff>409575</xdr:colOff>
      <xdr:row>32</xdr:row>
      <xdr:rowOff>85394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863E143-B8F2-4565-9323-7D69ADA3D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52901" y="4817979"/>
          <a:ext cx="1162049" cy="791915"/>
        </a:xfrm>
        <a:prstGeom prst="rect">
          <a:avLst/>
        </a:prstGeom>
      </xdr:spPr>
    </xdr:pic>
    <xdr:clientData/>
  </xdr:twoCellAnchor>
  <xdr:twoCellAnchor editAs="oneCell">
    <xdr:from>
      <xdr:col>9</xdr:col>
      <xdr:colOff>9526</xdr:colOff>
      <xdr:row>22</xdr:row>
      <xdr:rowOff>171450</xdr:rowOff>
    </xdr:from>
    <xdr:to>
      <xdr:col>10</xdr:col>
      <xdr:colOff>399470</xdr:colOff>
      <xdr:row>27</xdr:row>
      <xdr:rowOff>53668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D857C2B-94B4-4253-BB49-524B5974B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52901" y="3905250"/>
          <a:ext cx="1151944" cy="796618"/>
        </a:xfrm>
        <a:prstGeom prst="rect">
          <a:avLst/>
        </a:prstGeom>
      </xdr:spPr>
    </xdr:pic>
    <xdr:clientData/>
  </xdr:twoCellAnchor>
  <xdr:twoCellAnchor editAs="oneCell">
    <xdr:from>
      <xdr:col>9</xdr:col>
      <xdr:colOff>9526</xdr:colOff>
      <xdr:row>8</xdr:row>
      <xdr:rowOff>3129</xdr:rowOff>
    </xdr:from>
    <xdr:to>
      <xdr:col>10</xdr:col>
      <xdr:colOff>399470</xdr:colOff>
      <xdr:row>12</xdr:row>
      <xdr:rowOff>63456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134EF92E-809A-4262-8A54-FD460ACDB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52901" y="1127079"/>
          <a:ext cx="1151944" cy="793752"/>
        </a:xfrm>
        <a:prstGeom prst="rect">
          <a:avLst/>
        </a:prstGeom>
      </xdr:spPr>
    </xdr:pic>
    <xdr:clientData/>
  </xdr:twoCellAnchor>
  <xdr:twoCellAnchor editAs="oneCell">
    <xdr:from>
      <xdr:col>9</xdr:col>
      <xdr:colOff>9526</xdr:colOff>
      <xdr:row>13</xdr:row>
      <xdr:rowOff>22178</xdr:rowOff>
    </xdr:from>
    <xdr:to>
      <xdr:col>10</xdr:col>
      <xdr:colOff>389365</xdr:colOff>
      <xdr:row>17</xdr:row>
      <xdr:rowOff>54717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DF0CAFE-8F0C-44D7-A582-50EF71D08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52901" y="2070053"/>
          <a:ext cx="1141839" cy="78501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18</xdr:row>
      <xdr:rowOff>0</xdr:rowOff>
    </xdr:from>
    <xdr:to>
      <xdr:col>10</xdr:col>
      <xdr:colOff>379260</xdr:colOff>
      <xdr:row>22</xdr:row>
      <xdr:rowOff>30381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FE29567-51C9-4886-9603-6AC50144A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52900" y="2981325"/>
          <a:ext cx="1131735" cy="782856"/>
        </a:xfrm>
        <a:prstGeom prst="rect">
          <a:avLst/>
        </a:prstGeom>
      </xdr:spPr>
    </xdr:pic>
    <xdr:clientData/>
  </xdr:twoCellAnchor>
  <xdr:oneCellAnchor>
    <xdr:from>
      <xdr:col>2</xdr:col>
      <xdr:colOff>85728</xdr:colOff>
      <xdr:row>23</xdr:row>
      <xdr:rowOff>21044</xdr:rowOff>
    </xdr:from>
    <xdr:ext cx="923922" cy="775982"/>
    <xdr:pic>
      <xdr:nvPicPr>
        <xdr:cNvPr id="17" name="Imagen 16">
          <a:extLst>
            <a:ext uri="{FF2B5EF4-FFF2-40B4-BE49-F238E27FC236}">
              <a16:creationId xmlns:a16="http://schemas.microsoft.com/office/drawing/2014/main" id="{F6795FF3-22E0-4F02-95AC-B15026EED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0053" y="3373844"/>
          <a:ext cx="923922" cy="775982"/>
        </a:xfrm>
        <a:prstGeom prst="rect">
          <a:avLst/>
        </a:prstGeom>
      </xdr:spPr>
    </xdr:pic>
    <xdr:clientData/>
  </xdr:oneCellAnchor>
  <xdr:oneCellAnchor>
    <xdr:from>
      <xdr:col>2</xdr:col>
      <xdr:colOff>66676</xdr:colOff>
      <xdr:row>18</xdr:row>
      <xdr:rowOff>9525</xdr:rowOff>
    </xdr:from>
    <xdr:ext cx="915425" cy="781050"/>
    <xdr:pic>
      <xdr:nvPicPr>
        <xdr:cNvPr id="18" name="Imagen 17">
          <a:extLst>
            <a:ext uri="{FF2B5EF4-FFF2-40B4-BE49-F238E27FC236}">
              <a16:creationId xmlns:a16="http://schemas.microsoft.com/office/drawing/2014/main" id="{B63820FF-3EDC-4FED-A9A3-B2239E650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1" y="2428875"/>
          <a:ext cx="915425" cy="781050"/>
        </a:xfrm>
        <a:prstGeom prst="rect">
          <a:avLst/>
        </a:prstGeom>
      </xdr:spPr>
    </xdr:pic>
    <xdr:clientData/>
  </xdr:oneCellAnchor>
  <xdr:oneCellAnchor>
    <xdr:from>
      <xdr:col>2</xdr:col>
      <xdr:colOff>114301</xdr:colOff>
      <xdr:row>28</xdr:row>
      <xdr:rowOff>19051</xdr:rowOff>
    </xdr:from>
    <xdr:ext cx="942974" cy="791984"/>
    <xdr:pic>
      <xdr:nvPicPr>
        <xdr:cNvPr id="20" name="Imagen 19">
          <a:extLst>
            <a:ext uri="{FF2B5EF4-FFF2-40B4-BE49-F238E27FC236}">
              <a16:creationId xmlns:a16="http://schemas.microsoft.com/office/drawing/2014/main" id="{A6D5277F-DD10-49CB-A150-76A8A5A2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8626" y="4295776"/>
          <a:ext cx="942974" cy="791984"/>
        </a:xfrm>
        <a:prstGeom prst="rect">
          <a:avLst/>
        </a:prstGeom>
      </xdr:spPr>
    </xdr:pic>
    <xdr:clientData/>
  </xdr:oneCellAnchor>
  <xdr:twoCellAnchor editAs="oneCell">
    <xdr:from>
      <xdr:col>16</xdr:col>
      <xdr:colOff>28576</xdr:colOff>
      <xdr:row>22</xdr:row>
      <xdr:rowOff>16407</xdr:rowOff>
    </xdr:from>
    <xdr:to>
      <xdr:col>17</xdr:col>
      <xdr:colOff>142876</xdr:colOff>
      <xdr:row>26</xdr:row>
      <xdr:rowOff>145585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DB4048-1CE5-4E2F-9859-26C8F6499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63001" y="3169182"/>
          <a:ext cx="857250" cy="853079"/>
        </a:xfrm>
        <a:prstGeom prst="rect">
          <a:avLst/>
        </a:prstGeom>
      </xdr:spPr>
    </xdr:pic>
    <xdr:clientData/>
  </xdr:twoCellAnchor>
  <xdr:twoCellAnchor editAs="oneCell">
    <xdr:from>
      <xdr:col>16</xdr:col>
      <xdr:colOff>153906</xdr:colOff>
      <xdr:row>28</xdr:row>
      <xdr:rowOff>177764</xdr:rowOff>
    </xdr:from>
    <xdr:to>
      <xdr:col>17</xdr:col>
      <xdr:colOff>152400</xdr:colOff>
      <xdr:row>33</xdr:row>
      <xdr:rowOff>47518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0C7E677-1868-444B-B5A6-AB8517030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78706" y="5140289"/>
          <a:ext cx="741444" cy="79367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1</xdr:row>
      <xdr:rowOff>14794</xdr:rowOff>
    </xdr:from>
    <xdr:to>
      <xdr:col>19</xdr:col>
      <xdr:colOff>401410</xdr:colOff>
      <xdr:row>6</xdr:row>
      <xdr:rowOff>79442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2BD841C-4143-46A1-9959-A24751A30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086850" y="52894"/>
          <a:ext cx="1020535" cy="759973"/>
        </a:xfrm>
        <a:prstGeom prst="rect">
          <a:avLst/>
        </a:prstGeom>
      </xdr:spPr>
    </xdr:pic>
    <xdr:clientData/>
  </xdr:twoCellAnchor>
  <xdr:twoCellAnchor editAs="oneCell">
    <xdr:from>
      <xdr:col>19</xdr:col>
      <xdr:colOff>600075</xdr:colOff>
      <xdr:row>1</xdr:row>
      <xdr:rowOff>12276</xdr:rowOff>
    </xdr:from>
    <xdr:to>
      <xdr:col>20</xdr:col>
      <xdr:colOff>82974</xdr:colOff>
      <xdr:row>6</xdr:row>
      <xdr:rowOff>38100</xdr:rowOff>
    </xdr:to>
    <xdr:pic>
      <xdr:nvPicPr>
        <xdr:cNvPr id="23" name="Immagine" descr="Immagine">
          <a:extLst>
            <a:ext uri="{FF2B5EF4-FFF2-40B4-BE49-F238E27FC236}">
              <a16:creationId xmlns:a16="http://schemas.microsoft.com/office/drawing/2014/main" id="{F114738D-7E8E-45C1-9A4B-ED602851E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6050" y="50376"/>
          <a:ext cx="721149" cy="7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171451</xdr:colOff>
      <xdr:row>1</xdr:row>
      <xdr:rowOff>0</xdr:rowOff>
    </xdr:from>
    <xdr:to>
      <xdr:col>17</xdr:col>
      <xdr:colOff>381000</xdr:colOff>
      <xdr:row>6</xdr:row>
      <xdr:rowOff>85725</xdr:rowOff>
    </xdr:to>
    <xdr:pic>
      <xdr:nvPicPr>
        <xdr:cNvPr id="25" name="Immagine" descr="Immagine">
          <a:extLst>
            <a:ext uri="{FF2B5EF4-FFF2-40B4-BE49-F238E27FC236}">
              <a16:creationId xmlns:a16="http://schemas.microsoft.com/office/drawing/2014/main" id="{2C25F0D4-24DE-439D-BB04-D31366AD17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53"/>
        <a:stretch/>
      </xdr:blipFill>
      <xdr:spPr bwMode="auto">
        <a:xfrm>
          <a:off x="7743826" y="95250"/>
          <a:ext cx="1304924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0</xdr:row>
      <xdr:rowOff>66675</xdr:rowOff>
    </xdr:from>
    <xdr:to>
      <xdr:col>12</xdr:col>
      <xdr:colOff>1069857</xdr:colOff>
      <xdr:row>7</xdr:row>
      <xdr:rowOff>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7A98FC2F-1A8C-4F14-AF2B-EF37D384C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333875" y="66675"/>
          <a:ext cx="2908182" cy="828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164523</xdr:colOff>
      <xdr:row>1</xdr:row>
      <xdr:rowOff>21166</xdr:rowOff>
    </xdr:from>
    <xdr:to>
      <xdr:col>7</xdr:col>
      <xdr:colOff>661480</xdr:colOff>
      <xdr:row>2</xdr:row>
      <xdr:rowOff>96403</xdr:rowOff>
    </xdr:to>
    <xdr:pic>
      <xdr:nvPicPr>
        <xdr:cNvPr id="2" name="19 Imagen" descr="Logo Bticino hoja mem.jpg">
          <a:extLst>
            <a:ext uri="{FF2B5EF4-FFF2-40B4-BE49-F238E27FC236}">
              <a16:creationId xmlns:a16="http://schemas.microsoft.com/office/drawing/2014/main" id="{133E9BAA-090B-462C-8486-C0C88C2FD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05273" y="179916"/>
          <a:ext cx="1258957" cy="2551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228599</xdr:colOff>
      <xdr:row>0</xdr:row>
      <xdr:rowOff>116774</xdr:rowOff>
    </xdr:from>
    <xdr:to>
      <xdr:col>2</xdr:col>
      <xdr:colOff>754374</xdr:colOff>
      <xdr:row>0</xdr:row>
      <xdr:rowOff>561171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7BBB72-7E4E-461B-996E-541D25FCE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49" y="307274"/>
          <a:ext cx="525775" cy="444397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0</xdr:row>
      <xdr:rowOff>116774</xdr:rowOff>
    </xdr:from>
    <xdr:to>
      <xdr:col>12</xdr:col>
      <xdr:colOff>682936</xdr:colOff>
      <xdr:row>0</xdr:row>
      <xdr:rowOff>559983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B37074-9073-4AF1-AEE6-F95CA694E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9375" y="307274"/>
          <a:ext cx="635311" cy="44320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0</xdr:row>
      <xdr:rowOff>116774</xdr:rowOff>
    </xdr:from>
    <xdr:to>
      <xdr:col>1</xdr:col>
      <xdr:colOff>749691</xdr:colOff>
      <xdr:row>0</xdr:row>
      <xdr:rowOff>543546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BA4011B-FA81-4C9F-876C-F9CBCB905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5825" y="307274"/>
          <a:ext cx="625866" cy="426772"/>
        </a:xfrm>
        <a:prstGeom prst="rect">
          <a:avLst/>
        </a:prstGeom>
      </xdr:spPr>
    </xdr:pic>
    <xdr:clientData/>
  </xdr:twoCellAnchor>
  <xdr:twoCellAnchor editAs="oneCell">
    <xdr:from>
      <xdr:col>11</xdr:col>
      <xdr:colOff>89618</xdr:colOff>
      <xdr:row>0</xdr:row>
      <xdr:rowOff>116773</xdr:rowOff>
    </xdr:from>
    <xdr:to>
      <xdr:col>11</xdr:col>
      <xdr:colOff>779317</xdr:colOff>
      <xdr:row>0</xdr:row>
      <xdr:rowOff>589378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C2342ED-C0B4-4B3B-8F4A-A90EAB06C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24118" y="307273"/>
          <a:ext cx="689699" cy="472605"/>
        </a:xfrm>
        <a:prstGeom prst="rect">
          <a:avLst/>
        </a:prstGeom>
      </xdr:spPr>
    </xdr:pic>
    <xdr:clientData/>
  </xdr:twoCellAnchor>
  <xdr:twoCellAnchor editAs="oneCell">
    <xdr:from>
      <xdr:col>10</xdr:col>
      <xdr:colOff>128587</xdr:colOff>
      <xdr:row>0</xdr:row>
      <xdr:rowOff>116774</xdr:rowOff>
    </xdr:from>
    <xdr:to>
      <xdr:col>10</xdr:col>
      <xdr:colOff>796759</xdr:colOff>
      <xdr:row>0</xdr:row>
      <xdr:rowOff>569383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E8C9AFA-FFE1-4ADC-B400-16CF6F4CD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05837" y="307274"/>
          <a:ext cx="668172" cy="452609"/>
        </a:xfrm>
        <a:prstGeom prst="rect">
          <a:avLst/>
        </a:prstGeom>
      </xdr:spPr>
    </xdr:pic>
    <xdr:clientData/>
  </xdr:twoCellAnchor>
  <xdr:twoCellAnchor editAs="oneCell">
    <xdr:from>
      <xdr:col>9</xdr:col>
      <xdr:colOff>109536</xdr:colOff>
      <xdr:row>0</xdr:row>
      <xdr:rowOff>116774</xdr:rowOff>
    </xdr:from>
    <xdr:to>
      <xdr:col>9</xdr:col>
      <xdr:colOff>771898</xdr:colOff>
      <xdr:row>0</xdr:row>
      <xdr:rowOff>569349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9378691-605D-49AA-A7A6-1F33227E9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29536" y="307274"/>
          <a:ext cx="662362" cy="452575"/>
        </a:xfrm>
        <a:prstGeom prst="rect">
          <a:avLst/>
        </a:prstGeom>
      </xdr:spPr>
    </xdr:pic>
    <xdr:clientData/>
  </xdr:twoCellAnchor>
  <xdr:twoCellAnchor editAs="oneCell">
    <xdr:from>
      <xdr:col>6</xdr:col>
      <xdr:colOff>80961</xdr:colOff>
      <xdr:row>0</xdr:row>
      <xdr:rowOff>116774</xdr:rowOff>
    </xdr:from>
    <xdr:to>
      <xdr:col>6</xdr:col>
      <xdr:colOff>743323</xdr:colOff>
      <xdr:row>0</xdr:row>
      <xdr:rowOff>569070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4BF6AC9-2FFE-452F-9408-249CCF184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29211" y="307274"/>
          <a:ext cx="662362" cy="452296"/>
        </a:xfrm>
        <a:prstGeom prst="rect">
          <a:avLst/>
        </a:prstGeom>
      </xdr:spPr>
    </xdr:pic>
    <xdr:clientData/>
  </xdr:twoCellAnchor>
  <xdr:twoCellAnchor editAs="oneCell">
    <xdr:from>
      <xdr:col>7</xdr:col>
      <xdr:colOff>90486</xdr:colOff>
      <xdr:row>0</xdr:row>
      <xdr:rowOff>116774</xdr:rowOff>
    </xdr:from>
    <xdr:to>
      <xdr:col>7</xdr:col>
      <xdr:colOff>747037</xdr:colOff>
      <xdr:row>0</xdr:row>
      <xdr:rowOff>566784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91661BE-5933-4EDF-A732-8632A20F3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95986" y="307274"/>
          <a:ext cx="656551" cy="450010"/>
        </a:xfrm>
        <a:prstGeom prst="rect">
          <a:avLst/>
        </a:prstGeom>
      </xdr:spPr>
    </xdr:pic>
    <xdr:clientData/>
  </xdr:twoCellAnchor>
  <xdr:twoCellAnchor editAs="oneCell">
    <xdr:from>
      <xdr:col>8</xdr:col>
      <xdr:colOff>100011</xdr:colOff>
      <xdr:row>0</xdr:row>
      <xdr:rowOff>116774</xdr:rowOff>
    </xdr:from>
    <xdr:to>
      <xdr:col>8</xdr:col>
      <xdr:colOff>750753</xdr:colOff>
      <xdr:row>0</xdr:row>
      <xdr:rowOff>565543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0CF41AF-C124-4B1E-882D-8ECB154C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62761" y="307274"/>
          <a:ext cx="650742" cy="448769"/>
        </a:xfrm>
        <a:prstGeom prst="rect">
          <a:avLst/>
        </a:prstGeom>
      </xdr:spPr>
    </xdr:pic>
    <xdr:clientData/>
  </xdr:twoCellAnchor>
  <xdr:oneCellAnchor>
    <xdr:from>
      <xdr:col>4</xdr:col>
      <xdr:colOff>133351</xdr:colOff>
      <xdr:row>0</xdr:row>
      <xdr:rowOff>116774</xdr:rowOff>
    </xdr:from>
    <xdr:ext cx="531250" cy="446185"/>
    <xdr:pic>
      <xdr:nvPicPr>
        <xdr:cNvPr id="11" name="Imagen 10">
          <a:extLst>
            <a:ext uri="{FF2B5EF4-FFF2-40B4-BE49-F238E27FC236}">
              <a16:creationId xmlns:a16="http://schemas.microsoft.com/office/drawing/2014/main" id="{4788A227-4430-49CA-8933-6A9F711EF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67101" y="307274"/>
          <a:ext cx="531250" cy="446185"/>
        </a:xfrm>
        <a:prstGeom prst="rect">
          <a:avLst/>
        </a:prstGeom>
      </xdr:spPr>
    </xdr:pic>
    <xdr:clientData/>
  </xdr:oneCellAnchor>
  <xdr:oneCellAnchor>
    <xdr:from>
      <xdr:col>3</xdr:col>
      <xdr:colOff>209549</xdr:colOff>
      <xdr:row>0</xdr:row>
      <xdr:rowOff>116774</xdr:rowOff>
    </xdr:from>
    <xdr:ext cx="526365" cy="449100"/>
    <xdr:pic>
      <xdr:nvPicPr>
        <xdr:cNvPr id="12" name="Imagen 11">
          <a:extLst>
            <a:ext uri="{FF2B5EF4-FFF2-40B4-BE49-F238E27FC236}">
              <a16:creationId xmlns:a16="http://schemas.microsoft.com/office/drawing/2014/main" id="{186794F6-F909-436D-BBDD-785DBADF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86049" y="307274"/>
          <a:ext cx="526365" cy="449100"/>
        </a:xfrm>
        <a:prstGeom prst="rect">
          <a:avLst/>
        </a:prstGeom>
      </xdr:spPr>
    </xdr:pic>
    <xdr:clientData/>
  </xdr:oneCellAnchor>
  <xdr:oneCellAnchor>
    <xdr:from>
      <xdr:col>5</xdr:col>
      <xdr:colOff>161924</xdr:colOff>
      <xdr:row>0</xdr:row>
      <xdr:rowOff>116774</xdr:rowOff>
    </xdr:from>
    <xdr:ext cx="542205" cy="455387"/>
    <xdr:pic>
      <xdr:nvPicPr>
        <xdr:cNvPr id="13" name="Imagen 12">
          <a:extLst>
            <a:ext uri="{FF2B5EF4-FFF2-40B4-BE49-F238E27FC236}">
              <a16:creationId xmlns:a16="http://schemas.microsoft.com/office/drawing/2014/main" id="{266B5130-3740-4531-940E-BF15AB793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52924" y="307274"/>
          <a:ext cx="542205" cy="45538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729D5-E165-4038-B032-DD1AB131A5BD}">
  <dimension ref="A1:E270"/>
  <sheetViews>
    <sheetView zoomScale="110" zoomScaleNormal="110" workbookViewId="0">
      <pane ySplit="2" topLeftCell="A33" activePane="bottomLeft" state="frozen"/>
      <selection pane="bottomLeft" activeCell="E40" sqref="E40"/>
    </sheetView>
  </sheetViews>
  <sheetFormatPr baseColWidth="10" defaultColWidth="11.42578125" defaultRowHeight="12.75" customHeight="1" x14ac:dyDescent="0.2"/>
  <cols>
    <col min="1" max="1" width="10.7109375" style="16" customWidth="1"/>
    <col min="2" max="2" width="9" style="13" customWidth="1"/>
    <col min="3" max="3" width="13.42578125" style="5" bestFit="1" customWidth="1"/>
    <col min="4" max="4" width="3" style="5" customWidth="1"/>
    <col min="5" max="5" width="75.5703125" style="5" customWidth="1"/>
    <col min="6" max="16384" width="11.42578125" style="2"/>
  </cols>
  <sheetData>
    <row r="1" spans="1:5" s="9" customFormat="1" ht="42.75" customHeight="1" x14ac:dyDescent="0.25">
      <c r="A1" s="14"/>
      <c r="B1" s="10"/>
      <c r="C1" s="95"/>
      <c r="D1" s="95"/>
      <c r="E1" s="95"/>
    </row>
    <row r="2" spans="1:5" ht="24.75" customHeight="1" x14ac:dyDescent="0.2">
      <c r="A2" s="15"/>
      <c r="B2" s="11" t="s">
        <v>0</v>
      </c>
      <c r="C2" s="1" t="s">
        <v>1</v>
      </c>
      <c r="D2" s="1"/>
      <c r="E2" s="1" t="s">
        <v>2</v>
      </c>
    </row>
    <row r="3" spans="1:5" s="4" customFormat="1" ht="15" x14ac:dyDescent="0.25">
      <c r="A3" s="17"/>
      <c r="B3" s="12" t="s">
        <v>499</v>
      </c>
      <c r="C3" s="7"/>
      <c r="D3" s="7"/>
      <c r="E3" s="7"/>
    </row>
    <row r="4" spans="1:5" s="27" customFormat="1" ht="14.25" x14ac:dyDescent="0.2">
      <c r="A4" s="21"/>
      <c r="B4" s="3" t="s">
        <v>498</v>
      </c>
      <c r="C4" s="3" t="s">
        <v>435</v>
      </c>
      <c r="D4" s="3"/>
      <c r="E4" s="28" t="s">
        <v>497</v>
      </c>
    </row>
    <row r="5" spans="1:5" s="27" customFormat="1" ht="14.25" x14ac:dyDescent="0.2">
      <c r="A5" s="21"/>
      <c r="B5" s="3" t="s">
        <v>496</v>
      </c>
      <c r="C5" s="3" t="s">
        <v>435</v>
      </c>
      <c r="D5" s="3"/>
      <c r="E5" s="28" t="s">
        <v>495</v>
      </c>
    </row>
    <row r="6" spans="1:5" s="27" customFormat="1" ht="14.25" x14ac:dyDescent="0.2">
      <c r="A6" s="21"/>
      <c r="B6" s="3" t="s">
        <v>494</v>
      </c>
      <c r="C6" s="3" t="s">
        <v>435</v>
      </c>
      <c r="D6" s="3"/>
      <c r="E6" s="28" t="s">
        <v>493</v>
      </c>
    </row>
    <row r="7" spans="1:5" s="27" customFormat="1" ht="14.25" x14ac:dyDescent="0.2">
      <c r="A7" s="21"/>
      <c r="B7" s="3" t="s">
        <v>492</v>
      </c>
      <c r="C7" s="3" t="s">
        <v>435</v>
      </c>
      <c r="D7" s="3"/>
      <c r="E7" s="28" t="s">
        <v>491</v>
      </c>
    </row>
    <row r="8" spans="1:5" s="27" customFormat="1" ht="14.25" x14ac:dyDescent="0.2">
      <c r="A8" s="21"/>
      <c r="B8" s="19" t="s">
        <v>490</v>
      </c>
      <c r="C8" s="3" t="s">
        <v>435</v>
      </c>
      <c r="D8" s="3"/>
      <c r="E8" s="3" t="s">
        <v>489</v>
      </c>
    </row>
    <row r="9" spans="1:5" s="27" customFormat="1" ht="14.25" x14ac:dyDescent="0.2">
      <c r="A9" s="21"/>
      <c r="B9" s="3" t="s">
        <v>488</v>
      </c>
      <c r="C9" s="3" t="s">
        <v>435</v>
      </c>
      <c r="D9" s="3"/>
      <c r="E9" s="28" t="s">
        <v>487</v>
      </c>
    </row>
    <row r="10" spans="1:5" s="27" customFormat="1" ht="14.25" x14ac:dyDescent="0.2">
      <c r="A10" s="31" t="s">
        <v>8</v>
      </c>
      <c r="B10" s="20" t="s">
        <v>486</v>
      </c>
      <c r="C10" s="8" t="s">
        <v>435</v>
      </c>
      <c r="D10" s="8"/>
      <c r="E10" s="8" t="s">
        <v>485</v>
      </c>
    </row>
    <row r="11" spans="1:5" s="27" customFormat="1" ht="14.25" x14ac:dyDescent="0.2">
      <c r="A11" s="31" t="s">
        <v>8</v>
      </c>
      <c r="B11" s="8" t="s">
        <v>484</v>
      </c>
      <c r="C11" s="8" t="s">
        <v>435</v>
      </c>
      <c r="D11" s="8"/>
      <c r="E11" s="34" t="s">
        <v>483</v>
      </c>
    </row>
    <row r="12" spans="1:5" s="27" customFormat="1" ht="14.25" x14ac:dyDescent="0.2">
      <c r="A12" s="21"/>
      <c r="B12" s="19" t="s">
        <v>482</v>
      </c>
      <c r="C12" s="3" t="s">
        <v>435</v>
      </c>
      <c r="D12" s="3"/>
      <c r="E12" s="3" t="s">
        <v>481</v>
      </c>
    </row>
    <row r="13" spans="1:5" s="27" customFormat="1" ht="14.25" x14ac:dyDescent="0.2">
      <c r="A13" s="21"/>
      <c r="B13" s="3" t="s">
        <v>480</v>
      </c>
      <c r="C13" s="3" t="s">
        <v>435</v>
      </c>
      <c r="D13" s="3"/>
      <c r="E13" s="28" t="s">
        <v>479</v>
      </c>
    </row>
    <row r="14" spans="1:5" s="4" customFormat="1" ht="15" x14ac:dyDescent="0.25">
      <c r="A14" s="32"/>
      <c r="B14" s="19" t="s">
        <v>478</v>
      </c>
      <c r="C14" s="3" t="s">
        <v>435</v>
      </c>
      <c r="D14" s="3"/>
      <c r="E14" s="3" t="s">
        <v>477</v>
      </c>
    </row>
    <row r="15" spans="1:5" s="4" customFormat="1" ht="15" x14ac:dyDescent="0.25">
      <c r="A15" s="32"/>
      <c r="B15" s="19"/>
      <c r="C15" s="3"/>
      <c r="D15" s="3"/>
      <c r="E15" s="3"/>
    </row>
    <row r="16" spans="1:5" s="4" customFormat="1" ht="15" x14ac:dyDescent="0.25">
      <c r="A16" s="21"/>
      <c r="B16" s="19" t="s">
        <v>476</v>
      </c>
      <c r="C16" s="3" t="s">
        <v>435</v>
      </c>
      <c r="D16" s="3"/>
      <c r="E16" s="3" t="s">
        <v>475</v>
      </c>
    </row>
    <row r="17" spans="1:5" s="4" customFormat="1" ht="15" x14ac:dyDescent="0.25">
      <c r="A17" s="32"/>
      <c r="B17" s="19" t="s">
        <v>474</v>
      </c>
      <c r="C17" s="3" t="s">
        <v>435</v>
      </c>
      <c r="D17" s="3"/>
      <c r="E17" s="3" t="s">
        <v>473</v>
      </c>
    </row>
    <row r="18" spans="1:5" s="4" customFormat="1" ht="15" x14ac:dyDescent="0.25">
      <c r="A18" s="21"/>
      <c r="B18" s="19" t="s">
        <v>472</v>
      </c>
      <c r="C18" s="3" t="s">
        <v>435</v>
      </c>
      <c r="D18" s="3"/>
      <c r="E18" s="3" t="s">
        <v>471</v>
      </c>
    </row>
    <row r="19" spans="1:5" s="4" customFormat="1" ht="15" x14ac:dyDescent="0.25">
      <c r="A19" s="21"/>
      <c r="B19" s="19" t="s">
        <v>470</v>
      </c>
      <c r="C19" s="3" t="s">
        <v>435</v>
      </c>
      <c r="D19" s="3"/>
      <c r="E19" s="3" t="s">
        <v>469</v>
      </c>
    </row>
    <row r="20" spans="1:5" s="4" customFormat="1" ht="15" x14ac:dyDescent="0.25">
      <c r="A20" s="21"/>
      <c r="B20" s="19" t="s">
        <v>468</v>
      </c>
      <c r="C20" s="3" t="s">
        <v>435</v>
      </c>
      <c r="D20" s="3"/>
      <c r="E20" s="3" t="s">
        <v>467</v>
      </c>
    </row>
    <row r="21" spans="1:5" s="4" customFormat="1" ht="15" x14ac:dyDescent="0.25">
      <c r="A21" s="21"/>
      <c r="B21" s="19" t="s">
        <v>466</v>
      </c>
      <c r="C21" s="3" t="s">
        <v>435</v>
      </c>
      <c r="D21" s="3"/>
      <c r="E21" s="3" t="s">
        <v>465</v>
      </c>
    </row>
    <row r="22" spans="1:5" s="4" customFormat="1" ht="15" x14ac:dyDescent="0.25">
      <c r="A22" s="21"/>
      <c r="B22" s="19" t="s">
        <v>464</v>
      </c>
      <c r="C22" s="3" t="s">
        <v>435</v>
      </c>
      <c r="D22" s="3"/>
      <c r="E22" s="3" t="s">
        <v>463</v>
      </c>
    </row>
    <row r="23" spans="1:5" s="4" customFormat="1" ht="15" x14ac:dyDescent="0.25">
      <c r="A23" s="21"/>
      <c r="B23" s="3" t="s">
        <v>462</v>
      </c>
      <c r="C23" s="3" t="s">
        <v>435</v>
      </c>
      <c r="D23" s="3"/>
      <c r="E23" s="28" t="s">
        <v>461</v>
      </c>
    </row>
    <row r="24" spans="1:5" s="4" customFormat="1" ht="15" x14ac:dyDescent="0.25">
      <c r="A24" s="21"/>
      <c r="B24" s="19" t="s">
        <v>460</v>
      </c>
      <c r="C24" s="3" t="s">
        <v>435</v>
      </c>
      <c r="D24" s="3"/>
      <c r="E24" s="3" t="s">
        <v>459</v>
      </c>
    </row>
    <row r="25" spans="1:5" s="4" customFormat="1" ht="15" x14ac:dyDescent="0.25">
      <c r="A25" s="21"/>
      <c r="B25" s="19" t="s">
        <v>458</v>
      </c>
      <c r="C25" s="3" t="s">
        <v>435</v>
      </c>
      <c r="D25" s="3"/>
      <c r="E25" s="3" t="s">
        <v>457</v>
      </c>
    </row>
    <row r="26" spans="1:5" s="4" customFormat="1" ht="15" x14ac:dyDescent="0.25">
      <c r="A26" s="21"/>
      <c r="B26" s="19" t="s">
        <v>456</v>
      </c>
      <c r="C26" s="3" t="s">
        <v>435</v>
      </c>
      <c r="D26" s="3"/>
      <c r="E26" s="3" t="s">
        <v>455</v>
      </c>
    </row>
    <row r="27" spans="1:5" s="4" customFormat="1" ht="15" x14ac:dyDescent="0.25">
      <c r="A27" s="21"/>
      <c r="B27" s="19" t="s">
        <v>454</v>
      </c>
      <c r="C27" s="3" t="s">
        <v>435</v>
      </c>
      <c r="D27" s="3"/>
      <c r="E27" s="3" t="s">
        <v>453</v>
      </c>
    </row>
    <row r="28" spans="1:5" s="4" customFormat="1" ht="15" x14ac:dyDescent="0.25">
      <c r="A28" s="21"/>
      <c r="B28" s="19" t="s">
        <v>452</v>
      </c>
      <c r="C28" s="3" t="s">
        <v>435</v>
      </c>
      <c r="D28" s="3"/>
      <c r="E28" s="3" t="s">
        <v>451</v>
      </c>
    </row>
    <row r="29" spans="1:5" s="4" customFormat="1" ht="15" x14ac:dyDescent="0.25">
      <c r="A29" s="21"/>
      <c r="B29" s="19" t="s">
        <v>450</v>
      </c>
      <c r="C29" s="3" t="s">
        <v>435</v>
      </c>
      <c r="D29" s="3"/>
      <c r="E29" s="3" t="s">
        <v>449</v>
      </c>
    </row>
    <row r="30" spans="1:5" s="4" customFormat="1" ht="15" x14ac:dyDescent="0.25">
      <c r="A30" s="21"/>
      <c r="B30" s="19" t="s">
        <v>448</v>
      </c>
      <c r="C30" s="3" t="s">
        <v>435</v>
      </c>
      <c r="D30" s="3"/>
      <c r="E30" s="3" t="s">
        <v>447</v>
      </c>
    </row>
    <row r="31" spans="1:5" s="4" customFormat="1" ht="15" x14ac:dyDescent="0.25">
      <c r="A31" s="31" t="s">
        <v>8</v>
      </c>
      <c r="B31" s="20" t="s">
        <v>446</v>
      </c>
      <c r="C31" s="8" t="s">
        <v>435</v>
      </c>
      <c r="D31" s="8"/>
      <c r="E31" s="8" t="s">
        <v>445</v>
      </c>
    </row>
    <row r="32" spans="1:5" s="4" customFormat="1" ht="15" x14ac:dyDescent="0.25">
      <c r="A32" s="31" t="s">
        <v>8</v>
      </c>
      <c r="B32" s="20" t="s">
        <v>444</v>
      </c>
      <c r="C32" s="8" t="s">
        <v>435</v>
      </c>
      <c r="D32" s="8"/>
      <c r="E32" s="8" t="s">
        <v>443</v>
      </c>
    </row>
    <row r="33" spans="1:5" s="4" customFormat="1" ht="15" x14ac:dyDescent="0.25">
      <c r="A33" s="31" t="s">
        <v>8</v>
      </c>
      <c r="B33" s="20" t="s">
        <v>442</v>
      </c>
      <c r="C33" s="8" t="s">
        <v>435</v>
      </c>
      <c r="D33" s="8"/>
      <c r="E33" s="8" t="s">
        <v>441</v>
      </c>
    </row>
    <row r="34" spans="1:5" s="4" customFormat="1" ht="15" x14ac:dyDescent="0.25">
      <c r="A34" s="31" t="s">
        <v>8</v>
      </c>
      <c r="B34" s="20" t="s">
        <v>440</v>
      </c>
      <c r="C34" s="8" t="s">
        <v>435</v>
      </c>
      <c r="D34" s="8"/>
      <c r="E34" s="8" t="s">
        <v>439</v>
      </c>
    </row>
    <row r="35" spans="1:5" s="4" customFormat="1" ht="15" x14ac:dyDescent="0.25">
      <c r="A35" s="31" t="s">
        <v>8</v>
      </c>
      <c r="B35" s="20" t="s">
        <v>438</v>
      </c>
      <c r="C35" s="8" t="s">
        <v>435</v>
      </c>
      <c r="D35" s="8"/>
      <c r="E35" s="8" t="s">
        <v>437</v>
      </c>
    </row>
    <row r="36" spans="1:5" s="4" customFormat="1" ht="15" x14ac:dyDescent="0.25">
      <c r="A36" s="31" t="s">
        <v>8</v>
      </c>
      <c r="B36" s="8" t="s">
        <v>436</v>
      </c>
      <c r="C36" s="8" t="s">
        <v>435</v>
      </c>
      <c r="D36" s="8"/>
      <c r="E36" s="34" t="s">
        <v>434</v>
      </c>
    </row>
    <row r="37" spans="1:5" s="4" customFormat="1" ht="15" x14ac:dyDescent="0.25">
      <c r="A37" s="31" t="s">
        <v>8</v>
      </c>
      <c r="B37" s="20" t="s">
        <v>557</v>
      </c>
      <c r="C37" s="8" t="s">
        <v>435</v>
      </c>
      <c r="D37" s="8"/>
      <c r="E37" s="8" t="s">
        <v>560</v>
      </c>
    </row>
    <row r="38" spans="1:5" s="4" customFormat="1" ht="15" x14ac:dyDescent="0.25">
      <c r="A38" s="31" t="s">
        <v>8</v>
      </c>
      <c r="B38" s="20" t="s">
        <v>558</v>
      </c>
      <c r="C38" s="8" t="s">
        <v>435</v>
      </c>
      <c r="D38" s="8"/>
      <c r="E38" s="8" t="s">
        <v>561</v>
      </c>
    </row>
    <row r="39" spans="1:5" s="4" customFormat="1" ht="15" x14ac:dyDescent="0.25">
      <c r="A39" s="31" t="s">
        <v>8</v>
      </c>
      <c r="B39" s="8" t="s">
        <v>559</v>
      </c>
      <c r="C39" s="8" t="s">
        <v>435</v>
      </c>
      <c r="D39" s="8"/>
      <c r="E39" s="34" t="s">
        <v>562</v>
      </c>
    </row>
    <row r="40" spans="1:5" s="4" customFormat="1" ht="15" x14ac:dyDescent="0.25">
      <c r="A40" s="17"/>
      <c r="B40" s="12" t="s">
        <v>500</v>
      </c>
      <c r="C40" s="7"/>
      <c r="D40" s="7"/>
      <c r="E40" s="7"/>
    </row>
    <row r="41" spans="1:5" s="27" customFormat="1" ht="14.25" x14ac:dyDescent="0.2">
      <c r="A41" s="21"/>
      <c r="B41" s="3" t="s">
        <v>9</v>
      </c>
      <c r="C41" s="3" t="s">
        <v>415</v>
      </c>
      <c r="D41" s="3"/>
      <c r="E41" s="28" t="s">
        <v>217</v>
      </c>
    </row>
    <row r="42" spans="1:5" s="27" customFormat="1" ht="14.25" x14ac:dyDescent="0.2">
      <c r="A42" s="21"/>
      <c r="B42" s="3" t="s">
        <v>10</v>
      </c>
      <c r="C42" s="3" t="s">
        <v>415</v>
      </c>
      <c r="D42" s="3"/>
      <c r="E42" s="28" t="s">
        <v>218</v>
      </c>
    </row>
    <row r="43" spans="1:5" s="27" customFormat="1" ht="14.25" x14ac:dyDescent="0.2">
      <c r="A43" s="21"/>
      <c r="B43" s="3" t="s">
        <v>11</v>
      </c>
      <c r="C43" s="3" t="s">
        <v>415</v>
      </c>
      <c r="D43" s="3"/>
      <c r="E43" s="28" t="s">
        <v>219</v>
      </c>
    </row>
    <row r="44" spans="1:5" s="27" customFormat="1" ht="14.25" x14ac:dyDescent="0.2">
      <c r="A44" s="21"/>
      <c r="B44" s="3" t="s">
        <v>12</v>
      </c>
      <c r="C44" s="3" t="s">
        <v>415</v>
      </c>
      <c r="D44" s="3"/>
      <c r="E44" s="28" t="s">
        <v>220</v>
      </c>
    </row>
    <row r="45" spans="1:5" s="27" customFormat="1" ht="14.25" x14ac:dyDescent="0.2">
      <c r="A45" s="21"/>
      <c r="B45" s="19" t="s">
        <v>65</v>
      </c>
      <c r="C45" s="3" t="s">
        <v>415</v>
      </c>
      <c r="D45" s="3"/>
      <c r="E45" s="3" t="s">
        <v>266</v>
      </c>
    </row>
    <row r="46" spans="1:5" s="27" customFormat="1" ht="14.25" x14ac:dyDescent="0.2">
      <c r="A46" s="21"/>
      <c r="B46" s="3"/>
      <c r="C46" s="3"/>
      <c r="D46" s="3"/>
      <c r="E46" s="28"/>
    </row>
    <row r="47" spans="1:5" s="27" customFormat="1" ht="14.25" x14ac:dyDescent="0.2">
      <c r="A47" s="21"/>
      <c r="B47" s="19" t="s">
        <v>148</v>
      </c>
      <c r="C47" s="3" t="s">
        <v>415</v>
      </c>
      <c r="D47" s="3"/>
      <c r="E47" s="3" t="s">
        <v>349</v>
      </c>
    </row>
    <row r="48" spans="1:5" s="27" customFormat="1" ht="14.25" x14ac:dyDescent="0.2">
      <c r="A48" s="21"/>
      <c r="B48" s="19" t="s">
        <v>147</v>
      </c>
      <c r="C48" s="3" t="s">
        <v>415</v>
      </c>
      <c r="D48" s="3"/>
      <c r="E48" s="3" t="s">
        <v>348</v>
      </c>
    </row>
    <row r="49" spans="1:5" s="27" customFormat="1" ht="14.25" x14ac:dyDescent="0.2">
      <c r="A49" s="21"/>
      <c r="B49" s="3"/>
      <c r="C49" s="3"/>
      <c r="D49" s="3"/>
      <c r="E49" s="28"/>
    </row>
    <row r="50" spans="1:5" s="27" customFormat="1" ht="14.25" x14ac:dyDescent="0.2">
      <c r="A50" s="21"/>
      <c r="B50" s="3" t="s">
        <v>16</v>
      </c>
      <c r="C50" s="3" t="s">
        <v>415</v>
      </c>
      <c r="D50" s="3"/>
      <c r="E50" s="28" t="s">
        <v>221</v>
      </c>
    </row>
    <row r="51" spans="1:5" s="4" customFormat="1" ht="12.75" customHeight="1" x14ac:dyDescent="0.25">
      <c r="A51" s="32"/>
      <c r="B51" s="19" t="s">
        <v>17</v>
      </c>
      <c r="C51" s="3" t="s">
        <v>415</v>
      </c>
      <c r="D51" s="3"/>
      <c r="E51" s="3" t="s">
        <v>222</v>
      </c>
    </row>
    <row r="52" spans="1:5" s="4" customFormat="1" ht="12.75" customHeight="1" x14ac:dyDescent="0.25">
      <c r="A52" s="21"/>
      <c r="B52" s="19" t="s">
        <v>18</v>
      </c>
      <c r="C52" s="3" t="s">
        <v>415</v>
      </c>
      <c r="D52" s="3"/>
      <c r="E52" s="3" t="s">
        <v>223</v>
      </c>
    </row>
    <row r="53" spans="1:5" s="4" customFormat="1" ht="12.75" customHeight="1" x14ac:dyDescent="0.25">
      <c r="A53" s="32"/>
      <c r="B53" s="19" t="s">
        <v>22</v>
      </c>
      <c r="C53" s="3" t="s">
        <v>415</v>
      </c>
      <c r="D53" s="3"/>
      <c r="E53" s="3" t="s">
        <v>227</v>
      </c>
    </row>
    <row r="54" spans="1:5" s="4" customFormat="1" ht="12.75" customHeight="1" x14ac:dyDescent="0.25">
      <c r="A54" s="21"/>
      <c r="B54" s="19" t="s">
        <v>23</v>
      </c>
      <c r="C54" s="3" t="s">
        <v>415</v>
      </c>
      <c r="D54" s="3"/>
      <c r="E54" s="3" t="s">
        <v>228</v>
      </c>
    </row>
    <row r="55" spans="1:5" s="4" customFormat="1" ht="12.75" customHeight="1" x14ac:dyDescent="0.25">
      <c r="A55" s="21"/>
      <c r="B55" s="19" t="s">
        <v>24</v>
      </c>
      <c r="C55" s="3" t="s">
        <v>415</v>
      </c>
      <c r="D55" s="3"/>
      <c r="E55" s="3" t="s">
        <v>229</v>
      </c>
    </row>
    <row r="56" spans="1:5" s="4" customFormat="1" ht="12.75" customHeight="1" x14ac:dyDescent="0.25">
      <c r="A56" s="21"/>
      <c r="B56" s="19" t="s">
        <v>25</v>
      </c>
      <c r="C56" s="3" t="s">
        <v>415</v>
      </c>
      <c r="D56" s="3"/>
      <c r="E56" s="3" t="s">
        <v>230</v>
      </c>
    </row>
    <row r="57" spans="1:5" s="4" customFormat="1" ht="12.75" customHeight="1" x14ac:dyDescent="0.25">
      <c r="A57" s="21"/>
      <c r="B57" s="19" t="s">
        <v>26</v>
      </c>
      <c r="C57" s="3" t="s">
        <v>415</v>
      </c>
      <c r="D57" s="3"/>
      <c r="E57" s="3" t="s">
        <v>231</v>
      </c>
    </row>
    <row r="58" spans="1:5" s="4" customFormat="1" ht="12.75" customHeight="1" x14ac:dyDescent="0.25">
      <c r="A58" s="21"/>
      <c r="B58" s="19" t="s">
        <v>27</v>
      </c>
      <c r="C58" s="3" t="s">
        <v>415</v>
      </c>
      <c r="D58" s="3"/>
      <c r="E58" s="3" t="s">
        <v>232</v>
      </c>
    </row>
    <row r="59" spans="1:5" s="4" customFormat="1" ht="12.75" customHeight="1" x14ac:dyDescent="0.25">
      <c r="A59" s="21"/>
      <c r="B59" s="19"/>
      <c r="C59" s="3"/>
      <c r="D59" s="3"/>
      <c r="E59" s="3"/>
    </row>
    <row r="60" spans="1:5" s="4" customFormat="1" ht="12.75" customHeight="1" x14ac:dyDescent="0.25">
      <c r="A60" s="31" t="s">
        <v>8</v>
      </c>
      <c r="B60" s="20" t="s">
        <v>13</v>
      </c>
      <c r="C60" s="8" t="s">
        <v>415</v>
      </c>
      <c r="D60" s="8"/>
      <c r="E60" s="8" t="s">
        <v>419</v>
      </c>
    </row>
    <row r="61" spans="1:5" s="4" customFormat="1" ht="12.75" customHeight="1" x14ac:dyDescent="0.25">
      <c r="A61" s="31" t="s">
        <v>8</v>
      </c>
      <c r="B61" s="20" t="s">
        <v>14</v>
      </c>
      <c r="C61" s="8" t="s">
        <v>415</v>
      </c>
      <c r="D61" s="8"/>
      <c r="E61" s="8" t="s">
        <v>420</v>
      </c>
    </row>
    <row r="62" spans="1:5" s="4" customFormat="1" ht="12.75" customHeight="1" x14ac:dyDescent="0.25">
      <c r="A62" s="31" t="s">
        <v>8</v>
      </c>
      <c r="B62" s="8" t="s">
        <v>15</v>
      </c>
      <c r="C62" s="8" t="s">
        <v>415</v>
      </c>
      <c r="D62" s="8"/>
      <c r="E62" s="34" t="s">
        <v>421</v>
      </c>
    </row>
    <row r="63" spans="1:5" s="4" customFormat="1" ht="12.75" customHeight="1" x14ac:dyDescent="0.25">
      <c r="A63" s="31" t="s">
        <v>8</v>
      </c>
      <c r="B63" s="20" t="s">
        <v>19</v>
      </c>
      <c r="C63" s="8" t="s">
        <v>415</v>
      </c>
      <c r="D63" s="8"/>
      <c r="E63" s="8" t="s">
        <v>224</v>
      </c>
    </row>
    <row r="64" spans="1:5" s="4" customFormat="1" ht="12.75" customHeight="1" x14ac:dyDescent="0.25">
      <c r="A64" s="31" t="s">
        <v>8</v>
      </c>
      <c r="B64" s="20" t="s">
        <v>20</v>
      </c>
      <c r="C64" s="8" t="s">
        <v>415</v>
      </c>
      <c r="D64" s="8"/>
      <c r="E64" s="8" t="s">
        <v>225</v>
      </c>
    </row>
    <row r="65" spans="1:5" s="4" customFormat="1" ht="12.75" customHeight="1" x14ac:dyDescent="0.25">
      <c r="A65" s="31" t="s">
        <v>8</v>
      </c>
      <c r="B65" s="20" t="s">
        <v>21</v>
      </c>
      <c r="C65" s="8" t="s">
        <v>415</v>
      </c>
      <c r="D65" s="8"/>
      <c r="E65" s="8" t="s">
        <v>226</v>
      </c>
    </row>
    <row r="66" spans="1:5" s="4" customFormat="1" ht="12.75" customHeight="1" x14ac:dyDescent="0.25">
      <c r="A66" s="21"/>
      <c r="B66" s="19"/>
      <c r="C66" s="3"/>
      <c r="D66" s="3"/>
      <c r="E66" s="3"/>
    </row>
    <row r="67" spans="1:5" s="4" customFormat="1" ht="12.75" customHeight="1" x14ac:dyDescent="0.25">
      <c r="A67" s="32"/>
      <c r="B67" s="19" t="s">
        <v>33</v>
      </c>
      <c r="C67" s="3" t="s">
        <v>415</v>
      </c>
      <c r="D67" s="3"/>
      <c r="E67" s="3" t="s">
        <v>238</v>
      </c>
    </row>
    <row r="68" spans="1:5" s="4" customFormat="1" ht="12.75" customHeight="1" x14ac:dyDescent="0.25">
      <c r="A68" s="32"/>
      <c r="B68" s="19" t="s">
        <v>34</v>
      </c>
      <c r="C68" s="3" t="s">
        <v>415</v>
      </c>
      <c r="D68" s="3"/>
      <c r="E68" s="3" t="s">
        <v>239</v>
      </c>
    </row>
    <row r="69" spans="1:5" s="4" customFormat="1" ht="12.75" customHeight="1" x14ac:dyDescent="0.25">
      <c r="A69" s="22"/>
      <c r="B69" s="19" t="s">
        <v>35</v>
      </c>
      <c r="C69" s="3" t="s">
        <v>415</v>
      </c>
      <c r="D69" s="3"/>
      <c r="E69" s="3" t="s">
        <v>240</v>
      </c>
    </row>
    <row r="70" spans="1:5" s="4" customFormat="1" ht="12.75" customHeight="1" x14ac:dyDescent="0.25">
      <c r="A70" s="21"/>
      <c r="B70" s="19" t="s">
        <v>36</v>
      </c>
      <c r="C70" s="3" t="s">
        <v>415</v>
      </c>
      <c r="D70" s="3"/>
      <c r="E70" s="3" t="s">
        <v>422</v>
      </c>
    </row>
    <row r="71" spans="1:5" s="4" customFormat="1" ht="12.75" customHeight="1" x14ac:dyDescent="0.25">
      <c r="A71" s="21"/>
      <c r="B71" s="19" t="s">
        <v>37</v>
      </c>
      <c r="C71" s="3" t="s">
        <v>415</v>
      </c>
      <c r="D71" s="3"/>
      <c r="E71" s="3" t="s">
        <v>423</v>
      </c>
    </row>
    <row r="72" spans="1:5" s="4" customFormat="1" ht="12.75" customHeight="1" x14ac:dyDescent="0.25">
      <c r="A72" s="21"/>
      <c r="B72" s="3" t="s">
        <v>38</v>
      </c>
      <c r="C72" s="3" t="s">
        <v>415</v>
      </c>
      <c r="D72" s="3"/>
      <c r="E72" s="28" t="s">
        <v>424</v>
      </c>
    </row>
    <row r="73" spans="1:5" s="4" customFormat="1" ht="12.75" customHeight="1" x14ac:dyDescent="0.25">
      <c r="A73" s="21"/>
      <c r="B73" s="3"/>
      <c r="C73" s="3"/>
      <c r="D73" s="3"/>
      <c r="E73" s="28"/>
    </row>
    <row r="74" spans="1:5" s="4" customFormat="1" ht="12.75" customHeight="1" x14ac:dyDescent="0.25">
      <c r="A74" s="21"/>
      <c r="B74" s="19" t="s">
        <v>28</v>
      </c>
      <c r="C74" s="3" t="s">
        <v>415</v>
      </c>
      <c r="D74" s="3"/>
      <c r="E74" s="3" t="s">
        <v>233</v>
      </c>
    </row>
    <row r="75" spans="1:5" s="4" customFormat="1" ht="12.75" customHeight="1" x14ac:dyDescent="0.25">
      <c r="A75" s="22"/>
      <c r="B75" s="19" t="s">
        <v>29</v>
      </c>
      <c r="C75" s="3" t="s">
        <v>415</v>
      </c>
      <c r="D75" s="3"/>
      <c r="E75" s="3" t="s">
        <v>234</v>
      </c>
    </row>
    <row r="76" spans="1:5" s="4" customFormat="1" ht="12.75" customHeight="1" x14ac:dyDescent="0.25">
      <c r="A76" s="21"/>
      <c r="B76" s="19" t="s">
        <v>30</v>
      </c>
      <c r="C76" s="3" t="s">
        <v>415</v>
      </c>
      <c r="D76" s="3"/>
      <c r="E76" s="3" t="s">
        <v>235</v>
      </c>
    </row>
    <row r="77" spans="1:5" s="4" customFormat="1" ht="12.75" customHeight="1" x14ac:dyDescent="0.25">
      <c r="A77" s="22"/>
      <c r="B77" s="19" t="s">
        <v>31</v>
      </c>
      <c r="C77" s="3" t="s">
        <v>415</v>
      </c>
      <c r="D77" s="3"/>
      <c r="E77" s="3" t="s">
        <v>236</v>
      </c>
    </row>
    <row r="78" spans="1:5" s="4" customFormat="1" ht="12.75" customHeight="1" x14ac:dyDescent="0.25">
      <c r="A78" s="31" t="s">
        <v>8</v>
      </c>
      <c r="B78" s="20" t="s">
        <v>32</v>
      </c>
      <c r="C78" s="8" t="s">
        <v>415</v>
      </c>
      <c r="D78" s="8"/>
      <c r="E78" s="8" t="s">
        <v>237</v>
      </c>
    </row>
    <row r="79" spans="1:5" s="4" customFormat="1" ht="12.75" customHeight="1" x14ac:dyDescent="0.25">
      <c r="A79" s="31" t="s">
        <v>8</v>
      </c>
      <c r="B79" s="20" t="s">
        <v>39</v>
      </c>
      <c r="C79" s="8" t="s">
        <v>415</v>
      </c>
      <c r="D79" s="8"/>
      <c r="E79" s="8" t="s">
        <v>241</v>
      </c>
    </row>
    <row r="80" spans="1:5" s="4" customFormat="1" ht="12.75" customHeight="1" x14ac:dyDescent="0.25">
      <c r="A80" s="31" t="s">
        <v>8</v>
      </c>
      <c r="B80" s="20" t="s">
        <v>40</v>
      </c>
      <c r="C80" s="8" t="s">
        <v>415</v>
      </c>
      <c r="D80" s="8"/>
      <c r="E80" s="8" t="s">
        <v>242</v>
      </c>
    </row>
    <row r="81" spans="1:5" s="4" customFormat="1" ht="12.75" customHeight="1" x14ac:dyDescent="0.25">
      <c r="A81" s="22"/>
      <c r="B81" s="19"/>
      <c r="C81" s="3"/>
      <c r="D81" s="3"/>
      <c r="E81" s="3"/>
    </row>
    <row r="82" spans="1:5" s="4" customFormat="1" ht="12.75" customHeight="1" x14ac:dyDescent="0.25">
      <c r="A82" s="22"/>
      <c r="B82" s="19" t="s">
        <v>41</v>
      </c>
      <c r="C82" s="3" t="s">
        <v>415</v>
      </c>
      <c r="D82" s="3"/>
      <c r="E82" s="3" t="s">
        <v>243</v>
      </c>
    </row>
    <row r="83" spans="1:5" s="4" customFormat="1" ht="12.75" customHeight="1" x14ac:dyDescent="0.25">
      <c r="A83" s="21"/>
      <c r="B83" s="19" t="s">
        <v>42</v>
      </c>
      <c r="C83" s="3" t="s">
        <v>415</v>
      </c>
      <c r="D83" s="3"/>
      <c r="E83" s="3" t="s">
        <v>3</v>
      </c>
    </row>
    <row r="84" spans="1:5" s="4" customFormat="1" ht="12.75" customHeight="1" x14ac:dyDescent="0.25">
      <c r="A84" s="21"/>
      <c r="B84" s="19" t="s">
        <v>43</v>
      </c>
      <c r="C84" s="3" t="s">
        <v>415</v>
      </c>
      <c r="D84" s="3"/>
      <c r="E84" s="3" t="s">
        <v>244</v>
      </c>
    </row>
    <row r="85" spans="1:5" s="4" customFormat="1" ht="12.75" customHeight="1" x14ac:dyDescent="0.25">
      <c r="A85" s="32"/>
      <c r="B85" s="19" t="s">
        <v>44</v>
      </c>
      <c r="C85" s="3" t="s">
        <v>415</v>
      </c>
      <c r="D85" s="3"/>
      <c r="E85" s="3" t="s">
        <v>245</v>
      </c>
    </row>
    <row r="86" spans="1:5" s="4" customFormat="1" ht="12.75" customHeight="1" x14ac:dyDescent="0.25">
      <c r="A86" s="32"/>
      <c r="B86" s="19"/>
      <c r="C86" s="3"/>
      <c r="D86" s="3"/>
      <c r="E86" s="3"/>
    </row>
    <row r="87" spans="1:5" s="4" customFormat="1" ht="12.75" customHeight="1" x14ac:dyDescent="0.25">
      <c r="A87" s="32"/>
      <c r="B87" s="19" t="s">
        <v>45</v>
      </c>
      <c r="C87" s="3" t="s">
        <v>415</v>
      </c>
      <c r="D87" s="3"/>
      <c r="E87" s="3" t="s">
        <v>246</v>
      </c>
    </row>
    <row r="88" spans="1:5" s="4" customFormat="1" ht="12.75" customHeight="1" x14ac:dyDescent="0.25">
      <c r="A88" s="32"/>
      <c r="B88" s="19" t="s">
        <v>46</v>
      </c>
      <c r="C88" s="3" t="s">
        <v>415</v>
      </c>
      <c r="D88" s="3"/>
      <c r="E88" s="3" t="s">
        <v>247</v>
      </c>
    </row>
    <row r="89" spans="1:5" s="4" customFormat="1" ht="12.75" customHeight="1" x14ac:dyDescent="0.25">
      <c r="A89" s="32"/>
      <c r="B89" s="19" t="s">
        <v>47</v>
      </c>
      <c r="C89" s="3" t="s">
        <v>415</v>
      </c>
      <c r="D89" s="3"/>
      <c r="E89" s="3" t="s">
        <v>248</v>
      </c>
    </row>
    <row r="90" spans="1:5" s="4" customFormat="1" ht="12.75" customHeight="1" x14ac:dyDescent="0.25">
      <c r="A90" s="21"/>
      <c r="B90" s="19" t="s">
        <v>48</v>
      </c>
      <c r="C90" s="3" t="s">
        <v>415</v>
      </c>
      <c r="D90" s="3"/>
      <c r="E90" s="3" t="s">
        <v>249</v>
      </c>
    </row>
    <row r="91" spans="1:5" s="4" customFormat="1" ht="12.75" customHeight="1" x14ac:dyDescent="0.25">
      <c r="A91" s="32"/>
      <c r="B91" s="19" t="s">
        <v>49</v>
      </c>
      <c r="C91" s="3" t="s">
        <v>415</v>
      </c>
      <c r="D91" s="3"/>
      <c r="E91" s="3" t="s">
        <v>250</v>
      </c>
    </row>
    <row r="92" spans="1:5" s="4" customFormat="1" ht="12.75" customHeight="1" x14ac:dyDescent="0.25">
      <c r="A92" s="32"/>
      <c r="B92" s="19" t="s">
        <v>50</v>
      </c>
      <c r="C92" s="3" t="s">
        <v>415</v>
      </c>
      <c r="D92" s="3"/>
      <c r="E92" s="3" t="s">
        <v>251</v>
      </c>
    </row>
    <row r="93" spans="1:5" s="4" customFormat="1" ht="12.75" customHeight="1" x14ac:dyDescent="0.25">
      <c r="A93" s="31" t="s">
        <v>8</v>
      </c>
      <c r="B93" s="20" t="s">
        <v>51</v>
      </c>
      <c r="C93" s="8" t="s">
        <v>415</v>
      </c>
      <c r="D93" s="8"/>
      <c r="E93" s="8" t="s">
        <v>252</v>
      </c>
    </row>
    <row r="94" spans="1:5" s="4" customFormat="1" ht="12.75" customHeight="1" x14ac:dyDescent="0.25">
      <c r="A94" s="31" t="s">
        <v>8</v>
      </c>
      <c r="B94" s="20" t="s">
        <v>52</v>
      </c>
      <c r="C94" s="8" t="s">
        <v>415</v>
      </c>
      <c r="D94" s="8"/>
      <c r="E94" s="8" t="s">
        <v>253</v>
      </c>
    </row>
    <row r="95" spans="1:5" s="4" customFormat="1" ht="12.75" customHeight="1" x14ac:dyDescent="0.25">
      <c r="A95" s="31" t="s">
        <v>8</v>
      </c>
      <c r="B95" s="20" t="s">
        <v>53</v>
      </c>
      <c r="C95" s="8" t="s">
        <v>415</v>
      </c>
      <c r="D95" s="8"/>
      <c r="E95" s="8" t="s">
        <v>254</v>
      </c>
    </row>
    <row r="96" spans="1:5" s="4" customFormat="1" ht="12.75" customHeight="1" x14ac:dyDescent="0.25">
      <c r="A96" s="31" t="s">
        <v>8</v>
      </c>
      <c r="B96" s="20" t="s">
        <v>54</v>
      </c>
      <c r="C96" s="8" t="s">
        <v>415</v>
      </c>
      <c r="D96" s="8"/>
      <c r="E96" s="8" t="s">
        <v>255</v>
      </c>
    </row>
    <row r="97" spans="1:5" s="4" customFormat="1" ht="12.75" customHeight="1" x14ac:dyDescent="0.25">
      <c r="A97" s="31" t="s">
        <v>8</v>
      </c>
      <c r="B97" s="20" t="s">
        <v>55</v>
      </c>
      <c r="C97" s="8" t="s">
        <v>415</v>
      </c>
      <c r="D97" s="8"/>
      <c r="E97" s="8" t="s">
        <v>256</v>
      </c>
    </row>
    <row r="98" spans="1:5" s="4" customFormat="1" ht="12.75" customHeight="1" x14ac:dyDescent="0.25">
      <c r="A98" s="31" t="s">
        <v>8</v>
      </c>
      <c r="B98" s="20" t="s">
        <v>56</v>
      </c>
      <c r="C98" s="8" t="s">
        <v>415</v>
      </c>
      <c r="D98" s="8"/>
      <c r="E98" s="8" t="s">
        <v>257</v>
      </c>
    </row>
    <row r="99" spans="1:5" s="4" customFormat="1" ht="12.75" customHeight="1" x14ac:dyDescent="0.25">
      <c r="A99" s="31" t="s">
        <v>8</v>
      </c>
      <c r="B99" s="35" t="s">
        <v>57</v>
      </c>
      <c r="C99" s="8" t="s">
        <v>415</v>
      </c>
      <c r="D99" s="36"/>
      <c r="E99" s="36" t="s">
        <v>258</v>
      </c>
    </row>
    <row r="100" spans="1:5" s="4" customFormat="1" ht="12.75" customHeight="1" x14ac:dyDescent="0.25">
      <c r="A100" s="31" t="s">
        <v>8</v>
      </c>
      <c r="B100" s="20" t="s">
        <v>58</v>
      </c>
      <c r="C100" s="8" t="s">
        <v>415</v>
      </c>
      <c r="D100" s="8"/>
      <c r="E100" s="8" t="s">
        <v>259</v>
      </c>
    </row>
    <row r="101" spans="1:5" s="4" customFormat="1" ht="12.75" customHeight="1" x14ac:dyDescent="0.25">
      <c r="A101" s="31" t="s">
        <v>8</v>
      </c>
      <c r="B101" s="20" t="s">
        <v>59</v>
      </c>
      <c r="C101" s="8" t="s">
        <v>415</v>
      </c>
      <c r="D101" s="8"/>
      <c r="E101" s="8" t="s">
        <v>260</v>
      </c>
    </row>
    <row r="102" spans="1:5" s="4" customFormat="1" ht="12.75" customHeight="1" x14ac:dyDescent="0.25">
      <c r="A102" s="31" t="s">
        <v>8</v>
      </c>
      <c r="B102" s="20" t="s">
        <v>60</v>
      </c>
      <c r="C102" s="8" t="s">
        <v>415</v>
      </c>
      <c r="D102" s="8"/>
      <c r="E102" s="8" t="s">
        <v>261</v>
      </c>
    </row>
    <row r="103" spans="1:5" s="4" customFormat="1" ht="12.75" customHeight="1" x14ac:dyDescent="0.25">
      <c r="A103" s="31" t="s">
        <v>8</v>
      </c>
      <c r="B103" s="20" t="s">
        <v>61</v>
      </c>
      <c r="C103" s="8" t="s">
        <v>415</v>
      </c>
      <c r="D103" s="8"/>
      <c r="E103" s="8" t="s">
        <v>262</v>
      </c>
    </row>
    <row r="104" spans="1:5" s="4" customFormat="1" ht="12.75" customHeight="1" x14ac:dyDescent="0.25">
      <c r="A104" s="31" t="s">
        <v>8</v>
      </c>
      <c r="B104" s="20" t="s">
        <v>62</v>
      </c>
      <c r="C104" s="8" t="s">
        <v>415</v>
      </c>
      <c r="D104" s="8"/>
      <c r="E104" s="8" t="s">
        <v>263</v>
      </c>
    </row>
    <row r="105" spans="1:5" s="4" customFormat="1" ht="12.75" customHeight="1" x14ac:dyDescent="0.25">
      <c r="A105" s="31" t="s">
        <v>8</v>
      </c>
      <c r="B105" s="35" t="s">
        <v>63</v>
      </c>
      <c r="C105" s="8" t="s">
        <v>415</v>
      </c>
      <c r="D105" s="36"/>
      <c r="E105" s="36" t="s">
        <v>264</v>
      </c>
    </row>
    <row r="106" spans="1:5" s="4" customFormat="1" ht="12.75" customHeight="1" x14ac:dyDescent="0.25">
      <c r="A106" s="31" t="s">
        <v>8</v>
      </c>
      <c r="B106" s="20" t="s">
        <v>64</v>
      </c>
      <c r="C106" s="8" t="s">
        <v>415</v>
      </c>
      <c r="D106" s="8"/>
      <c r="E106" s="8" t="s">
        <v>265</v>
      </c>
    </row>
    <row r="107" spans="1:5" s="4" customFormat="1" ht="12.75" customHeight="1" x14ac:dyDescent="0.25">
      <c r="A107" s="21"/>
      <c r="B107" s="19"/>
      <c r="C107" s="3"/>
      <c r="D107" s="3"/>
      <c r="E107" s="3"/>
    </row>
    <row r="108" spans="1:5" s="4" customFormat="1" ht="12.75" customHeight="1" x14ac:dyDescent="0.25">
      <c r="A108" s="21"/>
      <c r="B108" s="19" t="s">
        <v>66</v>
      </c>
      <c r="C108" s="3" t="s">
        <v>415</v>
      </c>
      <c r="D108" s="3"/>
      <c r="E108" s="3" t="s">
        <v>267</v>
      </c>
    </row>
    <row r="109" spans="1:5" s="4" customFormat="1" ht="12.75" customHeight="1" x14ac:dyDescent="0.25">
      <c r="A109" s="21"/>
      <c r="B109" s="19" t="s">
        <v>67</v>
      </c>
      <c r="C109" s="3" t="s">
        <v>415</v>
      </c>
      <c r="D109" s="3"/>
      <c r="E109" s="3" t="s">
        <v>268</v>
      </c>
    </row>
    <row r="110" spans="1:5" s="27" customFormat="1" ht="14.25" x14ac:dyDescent="0.2">
      <c r="A110" s="21"/>
      <c r="B110" s="3" t="s">
        <v>68</v>
      </c>
      <c r="C110" s="3" t="s">
        <v>415</v>
      </c>
      <c r="D110" s="3"/>
      <c r="E110" s="28" t="s">
        <v>269</v>
      </c>
    </row>
    <row r="111" spans="1:5" s="27" customFormat="1" ht="14.25" x14ac:dyDescent="0.2">
      <c r="A111" s="21"/>
      <c r="B111" s="3"/>
      <c r="C111" s="3"/>
      <c r="D111" s="3"/>
      <c r="E111" s="28"/>
    </row>
    <row r="112" spans="1:5" s="27" customFormat="1" ht="14.25" x14ac:dyDescent="0.2">
      <c r="A112" s="21"/>
      <c r="B112" s="3" t="s">
        <v>69</v>
      </c>
      <c r="C112" s="3" t="s">
        <v>415</v>
      </c>
      <c r="D112" s="3"/>
      <c r="E112" s="28" t="s">
        <v>270</v>
      </c>
    </row>
    <row r="113" spans="1:5" s="27" customFormat="1" ht="14.25" x14ac:dyDescent="0.2">
      <c r="A113" s="21"/>
      <c r="B113" s="3" t="s">
        <v>70</v>
      </c>
      <c r="C113" s="3" t="s">
        <v>415</v>
      </c>
      <c r="D113" s="3"/>
      <c r="E113" s="28" t="s">
        <v>271</v>
      </c>
    </row>
    <row r="114" spans="1:5" s="27" customFormat="1" ht="14.25" x14ac:dyDescent="0.2">
      <c r="A114" s="21"/>
      <c r="B114" s="3" t="s">
        <v>71</v>
      </c>
      <c r="C114" s="3" t="s">
        <v>415</v>
      </c>
      <c r="D114" s="3"/>
      <c r="E114" s="28" t="s">
        <v>272</v>
      </c>
    </row>
    <row r="115" spans="1:5" s="4" customFormat="1" ht="12.75" customHeight="1" x14ac:dyDescent="0.25">
      <c r="A115" s="21"/>
      <c r="B115" s="19" t="s">
        <v>72</v>
      </c>
      <c r="C115" s="3" t="s">
        <v>415</v>
      </c>
      <c r="D115" s="3"/>
      <c r="E115" s="3" t="s">
        <v>273</v>
      </c>
    </row>
    <row r="116" spans="1:5" s="4" customFormat="1" ht="12.75" customHeight="1" x14ac:dyDescent="0.25">
      <c r="A116" s="21"/>
      <c r="B116" s="19" t="s">
        <v>73</v>
      </c>
      <c r="C116" s="3" t="s">
        <v>415</v>
      </c>
      <c r="D116" s="3"/>
      <c r="E116" s="3" t="s">
        <v>274</v>
      </c>
    </row>
    <row r="117" spans="1:5" s="27" customFormat="1" ht="14.25" x14ac:dyDescent="0.2">
      <c r="A117" s="21"/>
      <c r="B117" s="3" t="s">
        <v>74</v>
      </c>
      <c r="C117" s="3" t="s">
        <v>415</v>
      </c>
      <c r="D117" s="3"/>
      <c r="E117" s="28" t="s">
        <v>275</v>
      </c>
    </row>
    <row r="118" spans="1:5" s="27" customFormat="1" ht="14.25" x14ac:dyDescent="0.2">
      <c r="A118" s="21"/>
      <c r="B118" s="3" t="s">
        <v>75</v>
      </c>
      <c r="C118" s="3" t="s">
        <v>415</v>
      </c>
      <c r="D118" s="3"/>
      <c r="E118" s="28" t="s">
        <v>276</v>
      </c>
    </row>
    <row r="119" spans="1:5" s="4" customFormat="1" ht="12.75" customHeight="1" x14ac:dyDescent="0.25">
      <c r="A119" s="22"/>
      <c r="B119" s="19" t="s">
        <v>76</v>
      </c>
      <c r="C119" s="3" t="s">
        <v>415</v>
      </c>
      <c r="D119" s="3"/>
      <c r="E119" s="3" t="s">
        <v>277</v>
      </c>
    </row>
    <row r="120" spans="1:5" s="4" customFormat="1" ht="12.75" customHeight="1" x14ac:dyDescent="0.25">
      <c r="A120" s="22"/>
      <c r="B120" s="19" t="s">
        <v>77</v>
      </c>
      <c r="C120" s="3" t="s">
        <v>415</v>
      </c>
      <c r="D120" s="3"/>
      <c r="E120" s="3" t="s">
        <v>278</v>
      </c>
    </row>
    <row r="121" spans="1:5" s="4" customFormat="1" ht="12.75" customHeight="1" x14ac:dyDescent="0.25">
      <c r="A121" s="31" t="s">
        <v>8</v>
      </c>
      <c r="B121" s="20" t="s">
        <v>78</v>
      </c>
      <c r="C121" s="8" t="s">
        <v>415</v>
      </c>
      <c r="D121" s="8"/>
      <c r="E121" s="8" t="s">
        <v>279</v>
      </c>
    </row>
    <row r="122" spans="1:5" s="4" customFormat="1" ht="12.75" customHeight="1" x14ac:dyDescent="0.25">
      <c r="A122" s="31" t="s">
        <v>8</v>
      </c>
      <c r="B122" s="20" t="s">
        <v>79</v>
      </c>
      <c r="C122" s="8" t="s">
        <v>415</v>
      </c>
      <c r="D122" s="8"/>
      <c r="E122" s="8" t="s">
        <v>280</v>
      </c>
    </row>
    <row r="123" spans="1:5" s="4" customFormat="1" ht="12.75" customHeight="1" x14ac:dyDescent="0.25">
      <c r="A123" s="31" t="s">
        <v>8</v>
      </c>
      <c r="B123" s="20" t="s">
        <v>80</v>
      </c>
      <c r="C123" s="8" t="s">
        <v>415</v>
      </c>
      <c r="D123" s="8"/>
      <c r="E123" s="8" t="s">
        <v>281</v>
      </c>
    </row>
    <row r="124" spans="1:5" s="4" customFormat="1" ht="12.75" customHeight="1" x14ac:dyDescent="0.25">
      <c r="A124" s="31" t="s">
        <v>8</v>
      </c>
      <c r="B124" s="20" t="s">
        <v>81</v>
      </c>
      <c r="C124" s="8" t="s">
        <v>415</v>
      </c>
      <c r="D124" s="8"/>
      <c r="E124" s="8" t="s">
        <v>282</v>
      </c>
    </row>
    <row r="125" spans="1:5" s="4" customFormat="1" ht="12.75" customHeight="1" x14ac:dyDescent="0.25">
      <c r="A125" s="31" t="s">
        <v>8</v>
      </c>
      <c r="B125" s="20" t="s">
        <v>82</v>
      </c>
      <c r="C125" s="8" t="s">
        <v>415</v>
      </c>
      <c r="D125" s="8"/>
      <c r="E125" s="8" t="s">
        <v>283</v>
      </c>
    </row>
    <row r="126" spans="1:5" s="4" customFormat="1" ht="12.75" customHeight="1" x14ac:dyDescent="0.25">
      <c r="A126" s="31" t="s">
        <v>8</v>
      </c>
      <c r="B126" s="20" t="s">
        <v>83</v>
      </c>
      <c r="C126" s="8" t="s">
        <v>415</v>
      </c>
      <c r="D126" s="8"/>
      <c r="E126" s="8" t="s">
        <v>284</v>
      </c>
    </row>
    <row r="127" spans="1:5" s="4" customFormat="1" ht="12.75" customHeight="1" x14ac:dyDescent="0.25">
      <c r="A127" s="31" t="s">
        <v>8</v>
      </c>
      <c r="B127" s="20" t="s">
        <v>84</v>
      </c>
      <c r="C127" s="8" t="s">
        <v>415</v>
      </c>
      <c r="D127" s="8"/>
      <c r="E127" s="8" t="s">
        <v>285</v>
      </c>
    </row>
    <row r="128" spans="1:5" s="4" customFormat="1" ht="12.75" customHeight="1" x14ac:dyDescent="0.25">
      <c r="A128" s="31" t="s">
        <v>8</v>
      </c>
      <c r="B128" s="20" t="s">
        <v>85</v>
      </c>
      <c r="C128" s="8" t="s">
        <v>415</v>
      </c>
      <c r="D128" s="8"/>
      <c r="E128" s="8" t="s">
        <v>286</v>
      </c>
    </row>
    <row r="129" spans="1:5" s="4" customFormat="1" ht="12.75" customHeight="1" x14ac:dyDescent="0.25">
      <c r="A129" s="31" t="s">
        <v>8</v>
      </c>
      <c r="B129" s="20" t="s">
        <v>86</v>
      </c>
      <c r="C129" s="8" t="s">
        <v>415</v>
      </c>
      <c r="D129" s="8"/>
      <c r="E129" s="8" t="s">
        <v>287</v>
      </c>
    </row>
    <row r="130" spans="1:5" s="4" customFormat="1" ht="12.75" customHeight="1" x14ac:dyDescent="0.25">
      <c r="A130" s="31" t="s">
        <v>8</v>
      </c>
      <c r="B130" s="20" t="s">
        <v>87</v>
      </c>
      <c r="C130" s="8" t="s">
        <v>415</v>
      </c>
      <c r="D130" s="8"/>
      <c r="E130" s="8" t="s">
        <v>288</v>
      </c>
    </row>
    <row r="131" spans="1:5" s="4" customFormat="1" ht="12.75" customHeight="1" x14ac:dyDescent="0.25">
      <c r="A131" s="31" t="s">
        <v>8</v>
      </c>
      <c r="B131" s="20" t="s">
        <v>88</v>
      </c>
      <c r="C131" s="8" t="s">
        <v>415</v>
      </c>
      <c r="D131" s="8"/>
      <c r="E131" s="8" t="s">
        <v>289</v>
      </c>
    </row>
    <row r="132" spans="1:5" s="4" customFormat="1" ht="12.75" customHeight="1" x14ac:dyDescent="0.25">
      <c r="A132" s="31" t="s">
        <v>8</v>
      </c>
      <c r="B132" s="20" t="s">
        <v>89</v>
      </c>
      <c r="C132" s="8" t="s">
        <v>415</v>
      </c>
      <c r="D132" s="8"/>
      <c r="E132" s="8" t="s">
        <v>290</v>
      </c>
    </row>
    <row r="133" spans="1:5" s="4" customFormat="1" ht="12.75" customHeight="1" x14ac:dyDescent="0.25">
      <c r="A133" s="31" t="s">
        <v>8</v>
      </c>
      <c r="B133" s="20" t="s">
        <v>90</v>
      </c>
      <c r="C133" s="8" t="s">
        <v>415</v>
      </c>
      <c r="D133" s="8"/>
      <c r="E133" s="8" t="s">
        <v>291</v>
      </c>
    </row>
    <row r="134" spans="1:5" s="4" customFormat="1" ht="12.75" customHeight="1" x14ac:dyDescent="0.25">
      <c r="A134" s="31" t="s">
        <v>8</v>
      </c>
      <c r="B134" s="20" t="s">
        <v>91</v>
      </c>
      <c r="C134" s="8" t="s">
        <v>415</v>
      </c>
      <c r="D134" s="8"/>
      <c r="E134" s="8" t="s">
        <v>292</v>
      </c>
    </row>
    <row r="135" spans="1:5" s="4" customFormat="1" ht="12.75" customHeight="1" x14ac:dyDescent="0.25">
      <c r="A135" s="31" t="s">
        <v>8</v>
      </c>
      <c r="B135" s="20" t="s">
        <v>92</v>
      </c>
      <c r="C135" s="8" t="s">
        <v>415</v>
      </c>
      <c r="D135" s="8"/>
      <c r="E135" s="8" t="s">
        <v>293</v>
      </c>
    </row>
    <row r="136" spans="1:5" s="4" customFormat="1" ht="12.75" customHeight="1" x14ac:dyDescent="0.25">
      <c r="A136" s="31" t="s">
        <v>8</v>
      </c>
      <c r="B136" s="20" t="s">
        <v>93</v>
      </c>
      <c r="C136" s="8" t="s">
        <v>415</v>
      </c>
      <c r="D136" s="8"/>
      <c r="E136" s="8" t="s">
        <v>294</v>
      </c>
    </row>
    <row r="137" spans="1:5" s="4" customFormat="1" ht="12.75" customHeight="1" x14ac:dyDescent="0.25">
      <c r="A137" s="31" t="s">
        <v>8</v>
      </c>
      <c r="B137" s="20" t="s">
        <v>94</v>
      </c>
      <c r="C137" s="8" t="s">
        <v>415</v>
      </c>
      <c r="D137" s="8"/>
      <c r="E137" s="8" t="s">
        <v>295</v>
      </c>
    </row>
    <row r="138" spans="1:5" s="4" customFormat="1" ht="12.75" customHeight="1" x14ac:dyDescent="0.25">
      <c r="A138" s="31" t="s">
        <v>8</v>
      </c>
      <c r="B138" s="20" t="s">
        <v>95</v>
      </c>
      <c r="C138" s="8" t="s">
        <v>415</v>
      </c>
      <c r="D138" s="8"/>
      <c r="E138" s="8" t="s">
        <v>296</v>
      </c>
    </row>
    <row r="139" spans="1:5" s="4" customFormat="1" ht="12.75" customHeight="1" x14ac:dyDescent="0.25">
      <c r="A139" s="21"/>
      <c r="B139" s="19" t="s">
        <v>96</v>
      </c>
      <c r="C139" s="3" t="s">
        <v>415</v>
      </c>
      <c r="D139" s="3"/>
      <c r="E139" s="3" t="s">
        <v>297</v>
      </c>
    </row>
    <row r="140" spans="1:5" s="4" customFormat="1" ht="12.75" customHeight="1" x14ac:dyDescent="0.25">
      <c r="A140" s="21"/>
      <c r="B140" s="19" t="s">
        <v>97</v>
      </c>
      <c r="C140" s="3" t="s">
        <v>415</v>
      </c>
      <c r="D140" s="3"/>
      <c r="E140" s="3" t="s">
        <v>298</v>
      </c>
    </row>
    <row r="141" spans="1:5" s="27" customFormat="1" ht="14.25" x14ac:dyDescent="0.2">
      <c r="A141" s="21"/>
      <c r="B141" s="3" t="s">
        <v>98</v>
      </c>
      <c r="C141" s="3" t="s">
        <v>415</v>
      </c>
      <c r="D141" s="3"/>
      <c r="E141" s="28" t="s">
        <v>299</v>
      </c>
    </row>
    <row r="142" spans="1:5" s="4" customFormat="1" ht="12.75" customHeight="1" x14ac:dyDescent="0.25">
      <c r="A142" s="31" t="s">
        <v>8</v>
      </c>
      <c r="B142" s="20" t="s">
        <v>99</v>
      </c>
      <c r="C142" s="8" t="s">
        <v>415</v>
      </c>
      <c r="D142" s="8"/>
      <c r="E142" s="8" t="s">
        <v>300</v>
      </c>
    </row>
    <row r="143" spans="1:5" s="4" customFormat="1" ht="12.75" customHeight="1" x14ac:dyDescent="0.25">
      <c r="A143" s="31" t="s">
        <v>8</v>
      </c>
      <c r="B143" s="20" t="s">
        <v>100</v>
      </c>
      <c r="C143" s="8" t="s">
        <v>415</v>
      </c>
      <c r="D143" s="8"/>
      <c r="E143" s="8" t="s">
        <v>301</v>
      </c>
    </row>
    <row r="144" spans="1:5" s="4" customFormat="1" ht="12.75" customHeight="1" x14ac:dyDescent="0.25">
      <c r="A144" s="31" t="s">
        <v>8</v>
      </c>
      <c r="B144" s="20" t="s">
        <v>101</v>
      </c>
      <c r="C144" s="8" t="s">
        <v>415</v>
      </c>
      <c r="D144" s="8"/>
      <c r="E144" s="8" t="s">
        <v>302</v>
      </c>
    </row>
    <row r="145" spans="1:5" s="4" customFormat="1" ht="12.75" customHeight="1" x14ac:dyDescent="0.25">
      <c r="A145" s="31" t="s">
        <v>8</v>
      </c>
      <c r="B145" s="20" t="s">
        <v>102</v>
      </c>
      <c r="C145" s="8" t="s">
        <v>415</v>
      </c>
      <c r="D145" s="8"/>
      <c r="E145" s="8" t="s">
        <v>303</v>
      </c>
    </row>
    <row r="146" spans="1:5" s="4" customFormat="1" ht="12.75" customHeight="1" x14ac:dyDescent="0.25">
      <c r="A146" s="31" t="s">
        <v>8</v>
      </c>
      <c r="B146" s="20" t="s">
        <v>103</v>
      </c>
      <c r="C146" s="8" t="s">
        <v>415</v>
      </c>
      <c r="D146" s="8"/>
      <c r="E146" s="8" t="s">
        <v>304</v>
      </c>
    </row>
    <row r="147" spans="1:5" s="27" customFormat="1" ht="14.25" x14ac:dyDescent="0.2">
      <c r="A147" s="31" t="s">
        <v>8</v>
      </c>
      <c r="B147" s="8" t="s">
        <v>104</v>
      </c>
      <c r="C147" s="8" t="s">
        <v>415</v>
      </c>
      <c r="D147" s="8"/>
      <c r="E147" s="34" t="s">
        <v>305</v>
      </c>
    </row>
    <row r="148" spans="1:5" s="4" customFormat="1" ht="12.75" customHeight="1" x14ac:dyDescent="0.25">
      <c r="A148" s="32"/>
      <c r="B148" s="19" t="s">
        <v>108</v>
      </c>
      <c r="C148" s="3" t="s">
        <v>415</v>
      </c>
      <c r="D148" s="3"/>
      <c r="E148" s="3" t="s">
        <v>309</v>
      </c>
    </row>
    <row r="149" spans="1:5" s="4" customFormat="1" ht="12.75" customHeight="1" x14ac:dyDescent="0.25">
      <c r="A149" s="22"/>
      <c r="B149" s="19" t="s">
        <v>109</v>
      </c>
      <c r="C149" s="3" t="s">
        <v>415</v>
      </c>
      <c r="D149" s="3"/>
      <c r="E149" s="3" t="s">
        <v>310</v>
      </c>
    </row>
    <row r="150" spans="1:5" s="4" customFormat="1" ht="12.75" customHeight="1" x14ac:dyDescent="0.25">
      <c r="A150" s="21"/>
      <c r="B150" s="19" t="s">
        <v>110</v>
      </c>
      <c r="C150" s="3" t="s">
        <v>415</v>
      </c>
      <c r="D150" s="3"/>
      <c r="E150" s="3" t="s">
        <v>311</v>
      </c>
    </row>
    <row r="151" spans="1:5" s="4" customFormat="1" ht="12.75" customHeight="1" x14ac:dyDescent="0.25">
      <c r="A151" s="22"/>
      <c r="B151" s="19" t="s">
        <v>111</v>
      </c>
      <c r="C151" s="3" t="s">
        <v>415</v>
      </c>
      <c r="D151" s="3"/>
      <c r="E151" s="3" t="s">
        <v>312</v>
      </c>
    </row>
    <row r="152" spans="1:5" s="4" customFormat="1" ht="12.75" customHeight="1" x14ac:dyDescent="0.25">
      <c r="A152" s="32"/>
      <c r="B152" s="19" t="s">
        <v>112</v>
      </c>
      <c r="C152" s="3" t="s">
        <v>415</v>
      </c>
      <c r="D152" s="3"/>
      <c r="E152" s="3" t="s">
        <v>313</v>
      </c>
    </row>
    <row r="153" spans="1:5" s="4" customFormat="1" ht="12.75" customHeight="1" x14ac:dyDescent="0.25">
      <c r="A153" s="32"/>
      <c r="B153" s="19" t="s">
        <v>113</v>
      </c>
      <c r="C153" s="3" t="s">
        <v>415</v>
      </c>
      <c r="D153" s="3"/>
      <c r="E153" s="3" t="s">
        <v>314</v>
      </c>
    </row>
    <row r="154" spans="1:5" s="4" customFormat="1" ht="12.75" customHeight="1" x14ac:dyDescent="0.25">
      <c r="A154" s="32"/>
      <c r="B154" s="19" t="s">
        <v>114</v>
      </c>
      <c r="C154" s="3" t="s">
        <v>415</v>
      </c>
      <c r="D154" s="3"/>
      <c r="E154" s="3" t="s">
        <v>315</v>
      </c>
    </row>
    <row r="155" spans="1:5" s="4" customFormat="1" ht="12.75" customHeight="1" x14ac:dyDescent="0.25">
      <c r="A155" s="32"/>
      <c r="B155" s="19" t="s">
        <v>115</v>
      </c>
      <c r="C155" s="3" t="s">
        <v>415</v>
      </c>
      <c r="D155" s="3"/>
      <c r="E155" s="3" t="s">
        <v>316</v>
      </c>
    </row>
    <row r="156" spans="1:5" s="4" customFormat="1" ht="12.75" customHeight="1" x14ac:dyDescent="0.25">
      <c r="A156" s="32"/>
      <c r="B156" s="19" t="s">
        <v>116</v>
      </c>
      <c r="C156" s="3" t="s">
        <v>415</v>
      </c>
      <c r="D156" s="3"/>
      <c r="E156" s="3" t="s">
        <v>317</v>
      </c>
    </row>
    <row r="157" spans="1:5" s="4" customFormat="1" ht="12.75" customHeight="1" x14ac:dyDescent="0.25">
      <c r="A157" s="31" t="s">
        <v>8</v>
      </c>
      <c r="B157" s="20" t="s">
        <v>117</v>
      </c>
      <c r="C157" s="8" t="s">
        <v>415</v>
      </c>
      <c r="D157" s="8"/>
      <c r="E157" s="8" t="s">
        <v>318</v>
      </c>
    </row>
    <row r="158" spans="1:5" s="4" customFormat="1" ht="12.75" customHeight="1" x14ac:dyDescent="0.25">
      <c r="A158" s="31" t="s">
        <v>8</v>
      </c>
      <c r="B158" s="20" t="s">
        <v>118</v>
      </c>
      <c r="C158" s="8" t="s">
        <v>415</v>
      </c>
      <c r="D158" s="8"/>
      <c r="E158" s="8" t="s">
        <v>319</v>
      </c>
    </row>
    <row r="159" spans="1:5" s="4" customFormat="1" ht="12.75" customHeight="1" x14ac:dyDescent="0.25">
      <c r="A159" s="31" t="s">
        <v>8</v>
      </c>
      <c r="B159" s="20" t="s">
        <v>119</v>
      </c>
      <c r="C159" s="8" t="s">
        <v>415</v>
      </c>
      <c r="D159" s="8"/>
      <c r="E159" s="8" t="s">
        <v>320</v>
      </c>
    </row>
    <row r="160" spans="1:5" s="4" customFormat="1" ht="12.75" customHeight="1" x14ac:dyDescent="0.25">
      <c r="A160" s="31" t="s">
        <v>8</v>
      </c>
      <c r="B160" s="20" t="s">
        <v>105</v>
      </c>
      <c r="C160" s="8" t="s">
        <v>415</v>
      </c>
      <c r="D160" s="8"/>
      <c r="E160" s="8" t="s">
        <v>306</v>
      </c>
    </row>
    <row r="161" spans="1:5" s="4" customFormat="1" ht="12.75" customHeight="1" x14ac:dyDescent="0.25">
      <c r="A161" s="31" t="s">
        <v>8</v>
      </c>
      <c r="B161" s="20" t="s">
        <v>106</v>
      </c>
      <c r="C161" s="8" t="s">
        <v>415</v>
      </c>
      <c r="D161" s="8"/>
      <c r="E161" s="8" t="s">
        <v>307</v>
      </c>
    </row>
    <row r="162" spans="1:5" s="4" customFormat="1" ht="12.75" customHeight="1" x14ac:dyDescent="0.25">
      <c r="A162" s="31" t="s">
        <v>8</v>
      </c>
      <c r="B162" s="20" t="s">
        <v>107</v>
      </c>
      <c r="C162" s="8" t="s">
        <v>415</v>
      </c>
      <c r="D162" s="8"/>
      <c r="E162" s="8" t="s">
        <v>308</v>
      </c>
    </row>
    <row r="163" spans="1:5" s="4" customFormat="1" ht="12.75" customHeight="1" x14ac:dyDescent="0.25">
      <c r="A163" s="21"/>
      <c r="B163" s="19" t="s">
        <v>120</v>
      </c>
      <c r="C163" s="3" t="s">
        <v>415</v>
      </c>
      <c r="D163" s="3"/>
      <c r="E163" s="3" t="s">
        <v>321</v>
      </c>
    </row>
    <row r="164" spans="1:5" s="4" customFormat="1" ht="12.75" customHeight="1" x14ac:dyDescent="0.25">
      <c r="A164" s="32"/>
      <c r="B164" s="19" t="s">
        <v>121</v>
      </c>
      <c r="C164" s="3" t="s">
        <v>415</v>
      </c>
      <c r="D164" s="3"/>
      <c r="E164" s="3" t="s">
        <v>322</v>
      </c>
    </row>
    <row r="165" spans="1:5" s="4" customFormat="1" ht="12.75" customHeight="1" x14ac:dyDescent="0.25">
      <c r="A165" s="22"/>
      <c r="B165" s="19" t="s">
        <v>122</v>
      </c>
      <c r="C165" s="3" t="s">
        <v>415</v>
      </c>
      <c r="D165" s="3"/>
      <c r="E165" s="3" t="s">
        <v>323</v>
      </c>
    </row>
    <row r="166" spans="1:5" s="4" customFormat="1" ht="12.75" customHeight="1" x14ac:dyDescent="0.25">
      <c r="A166" s="31" t="s">
        <v>8</v>
      </c>
      <c r="B166" s="20" t="s">
        <v>123</v>
      </c>
      <c r="C166" s="8" t="s">
        <v>415</v>
      </c>
      <c r="D166" s="8"/>
      <c r="E166" s="8" t="s">
        <v>324</v>
      </c>
    </row>
    <row r="167" spans="1:5" s="4" customFormat="1" ht="12.75" customHeight="1" x14ac:dyDescent="0.25">
      <c r="A167" s="31" t="s">
        <v>8</v>
      </c>
      <c r="B167" s="20" t="s">
        <v>124</v>
      </c>
      <c r="C167" s="8" t="s">
        <v>415</v>
      </c>
      <c r="D167" s="8"/>
      <c r="E167" s="8" t="s">
        <v>325</v>
      </c>
    </row>
    <row r="168" spans="1:5" s="4" customFormat="1" ht="12.75" customHeight="1" x14ac:dyDescent="0.25">
      <c r="A168" s="31" t="s">
        <v>8</v>
      </c>
      <c r="B168" s="20" t="s">
        <v>125</v>
      </c>
      <c r="C168" s="8" t="s">
        <v>415</v>
      </c>
      <c r="D168" s="8"/>
      <c r="E168" s="8" t="s">
        <v>326</v>
      </c>
    </row>
    <row r="169" spans="1:5" s="4" customFormat="1" ht="12.75" customHeight="1" x14ac:dyDescent="0.25">
      <c r="A169" s="21"/>
      <c r="B169" s="19" t="s">
        <v>126</v>
      </c>
      <c r="C169" s="3" t="s">
        <v>415</v>
      </c>
      <c r="D169" s="3"/>
      <c r="E169" s="3" t="s">
        <v>327</v>
      </c>
    </row>
    <row r="170" spans="1:5" s="4" customFormat="1" ht="12.75" customHeight="1" x14ac:dyDescent="0.25">
      <c r="A170" s="21"/>
      <c r="B170" s="19" t="s">
        <v>127</v>
      </c>
      <c r="C170" s="3" t="s">
        <v>415</v>
      </c>
      <c r="D170" s="3"/>
      <c r="E170" s="3" t="s">
        <v>328</v>
      </c>
    </row>
    <row r="171" spans="1:5" s="4" customFormat="1" ht="12.75" customHeight="1" x14ac:dyDescent="0.25">
      <c r="A171" s="21"/>
      <c r="B171" s="19" t="s">
        <v>128</v>
      </c>
      <c r="C171" s="3" t="s">
        <v>415</v>
      </c>
      <c r="D171" s="3"/>
      <c r="E171" s="3" t="s">
        <v>329</v>
      </c>
    </row>
    <row r="172" spans="1:5" s="4" customFormat="1" ht="12.75" customHeight="1" x14ac:dyDescent="0.25">
      <c r="A172" s="21"/>
      <c r="B172" s="19" t="s">
        <v>129</v>
      </c>
      <c r="C172" s="3" t="s">
        <v>415</v>
      </c>
      <c r="D172" s="3"/>
      <c r="E172" s="3" t="s">
        <v>330</v>
      </c>
    </row>
    <row r="173" spans="1:5" s="27" customFormat="1" ht="14.25" x14ac:dyDescent="0.2">
      <c r="A173" s="21"/>
      <c r="B173" s="3" t="s">
        <v>130</v>
      </c>
      <c r="C173" s="3" t="s">
        <v>415</v>
      </c>
      <c r="D173" s="3"/>
      <c r="E173" s="28" t="s">
        <v>331</v>
      </c>
    </row>
    <row r="174" spans="1:5" s="27" customFormat="1" ht="14.25" x14ac:dyDescent="0.2">
      <c r="A174" s="21"/>
      <c r="B174" s="3" t="s">
        <v>131</v>
      </c>
      <c r="C174" s="3" t="s">
        <v>415</v>
      </c>
      <c r="D174" s="3"/>
      <c r="E174" s="28" t="s">
        <v>332</v>
      </c>
    </row>
    <row r="175" spans="1:5" s="27" customFormat="1" ht="14.25" x14ac:dyDescent="0.2">
      <c r="A175" s="21"/>
      <c r="B175" s="3" t="s">
        <v>132</v>
      </c>
      <c r="C175" s="3" t="s">
        <v>415</v>
      </c>
      <c r="D175" s="3"/>
      <c r="E175" s="28" t="s">
        <v>333</v>
      </c>
    </row>
    <row r="176" spans="1:5" s="27" customFormat="1" ht="14.25" x14ac:dyDescent="0.2">
      <c r="A176" s="21"/>
      <c r="B176" s="3" t="s">
        <v>133</v>
      </c>
      <c r="C176" s="3" t="s">
        <v>415</v>
      </c>
      <c r="D176" s="3"/>
      <c r="E176" s="28" t="s">
        <v>334</v>
      </c>
    </row>
    <row r="177" spans="1:5" s="4" customFormat="1" ht="12.75" customHeight="1" x14ac:dyDescent="0.25">
      <c r="A177" s="21"/>
      <c r="B177" s="19" t="s">
        <v>134</v>
      </c>
      <c r="C177" s="3" t="s">
        <v>415</v>
      </c>
      <c r="D177" s="3"/>
      <c r="E177" s="3" t="s">
        <v>335</v>
      </c>
    </row>
    <row r="178" spans="1:5" s="4" customFormat="1" ht="12.75" customHeight="1" x14ac:dyDescent="0.25">
      <c r="A178" s="21"/>
      <c r="B178" s="19" t="s">
        <v>135</v>
      </c>
      <c r="C178" s="3" t="s">
        <v>415</v>
      </c>
      <c r="D178" s="3"/>
      <c r="E178" s="3" t="s">
        <v>336</v>
      </c>
    </row>
    <row r="179" spans="1:5" s="27" customFormat="1" ht="14.25" x14ac:dyDescent="0.2">
      <c r="A179" s="21"/>
      <c r="B179" s="3" t="s">
        <v>136</v>
      </c>
      <c r="C179" s="3" t="s">
        <v>415</v>
      </c>
      <c r="D179" s="3"/>
      <c r="E179" s="28" t="s">
        <v>337</v>
      </c>
    </row>
    <row r="180" spans="1:5" s="27" customFormat="1" ht="14.25" x14ac:dyDescent="0.2">
      <c r="A180" s="21"/>
      <c r="B180" s="3" t="s">
        <v>137</v>
      </c>
      <c r="C180" s="3" t="s">
        <v>415</v>
      </c>
      <c r="D180" s="3"/>
      <c r="E180" s="28" t="s">
        <v>338</v>
      </c>
    </row>
    <row r="181" spans="1:5" s="4" customFormat="1" ht="12.75" customHeight="1" x14ac:dyDescent="0.25">
      <c r="A181" s="31" t="s">
        <v>8</v>
      </c>
      <c r="B181" s="20" t="s">
        <v>138</v>
      </c>
      <c r="C181" s="8" t="s">
        <v>415</v>
      </c>
      <c r="D181" s="8"/>
      <c r="E181" s="8" t="s">
        <v>339</v>
      </c>
    </row>
    <row r="182" spans="1:5" s="4" customFormat="1" ht="12.75" customHeight="1" x14ac:dyDescent="0.25">
      <c r="A182" s="31" t="s">
        <v>8</v>
      </c>
      <c r="B182" s="20" t="s">
        <v>139</v>
      </c>
      <c r="C182" s="8" t="s">
        <v>415</v>
      </c>
      <c r="D182" s="8"/>
      <c r="E182" s="8" t="s">
        <v>340</v>
      </c>
    </row>
    <row r="183" spans="1:5" s="4" customFormat="1" ht="12.75" customHeight="1" x14ac:dyDescent="0.25">
      <c r="A183" s="31" t="s">
        <v>8</v>
      </c>
      <c r="B183" s="20" t="s">
        <v>140</v>
      </c>
      <c r="C183" s="8" t="s">
        <v>415</v>
      </c>
      <c r="D183" s="8"/>
      <c r="E183" s="8" t="s">
        <v>341</v>
      </c>
    </row>
    <row r="184" spans="1:5" s="4" customFormat="1" ht="12.75" customHeight="1" x14ac:dyDescent="0.25">
      <c r="A184" s="21"/>
      <c r="B184" s="19" t="s">
        <v>141</v>
      </c>
      <c r="C184" s="3" t="s">
        <v>415</v>
      </c>
      <c r="D184" s="3"/>
      <c r="E184" s="3" t="s">
        <v>342</v>
      </c>
    </row>
    <row r="185" spans="1:5" s="4" customFormat="1" ht="12.75" customHeight="1" x14ac:dyDescent="0.25">
      <c r="A185" s="21"/>
      <c r="B185" s="19" t="s">
        <v>142</v>
      </c>
      <c r="C185" s="3" t="s">
        <v>415</v>
      </c>
      <c r="D185" s="3"/>
      <c r="E185" s="3" t="s">
        <v>343</v>
      </c>
    </row>
    <row r="186" spans="1:5" s="4" customFormat="1" ht="12.75" customHeight="1" x14ac:dyDescent="0.25">
      <c r="A186" s="21"/>
      <c r="B186" s="19" t="s">
        <v>143</v>
      </c>
      <c r="C186" s="3" t="s">
        <v>415</v>
      </c>
      <c r="D186" s="3"/>
      <c r="E186" s="3" t="s">
        <v>344</v>
      </c>
    </row>
    <row r="187" spans="1:5" s="4" customFormat="1" ht="12.75" customHeight="1" x14ac:dyDescent="0.25">
      <c r="A187" s="32"/>
      <c r="B187" s="19" t="s">
        <v>144</v>
      </c>
      <c r="C187" s="3" t="s">
        <v>415</v>
      </c>
      <c r="D187" s="3"/>
      <c r="E187" s="3" t="s">
        <v>345</v>
      </c>
    </row>
    <row r="188" spans="1:5" s="4" customFormat="1" ht="12.75" customHeight="1" x14ac:dyDescent="0.25">
      <c r="A188" s="21"/>
      <c r="B188" s="19" t="s">
        <v>145</v>
      </c>
      <c r="C188" s="3" t="s">
        <v>415</v>
      </c>
      <c r="D188" s="3"/>
      <c r="E188" s="3" t="s">
        <v>346</v>
      </c>
    </row>
    <row r="189" spans="1:5" s="4" customFormat="1" ht="12.75" customHeight="1" x14ac:dyDescent="0.25">
      <c r="A189" s="21"/>
      <c r="B189" s="19" t="s">
        <v>146</v>
      </c>
      <c r="C189" s="3" t="s">
        <v>415</v>
      </c>
      <c r="D189" s="3"/>
      <c r="E189" s="3" t="s">
        <v>347</v>
      </c>
    </row>
    <row r="190" spans="1:5" s="4" customFormat="1" ht="12.75" customHeight="1" x14ac:dyDescent="0.25">
      <c r="A190" s="21"/>
      <c r="B190" s="19"/>
      <c r="C190" s="3"/>
      <c r="D190" s="3"/>
      <c r="E190" s="3"/>
    </row>
    <row r="191" spans="1:5" s="4" customFormat="1" ht="12.75" customHeight="1" x14ac:dyDescent="0.25">
      <c r="A191" s="21"/>
      <c r="B191" s="3" t="s">
        <v>431</v>
      </c>
      <c r="C191" s="29" t="s">
        <v>426</v>
      </c>
      <c r="D191" s="29"/>
      <c r="E191" s="30" t="s">
        <v>432</v>
      </c>
    </row>
    <row r="192" spans="1:5" s="4" customFormat="1" ht="12.75" customHeight="1" x14ac:dyDescent="0.25">
      <c r="A192" s="21"/>
      <c r="B192" s="3" t="s">
        <v>425</v>
      </c>
      <c r="C192" s="29" t="s">
        <v>426</v>
      </c>
      <c r="D192" s="29"/>
      <c r="E192" s="30" t="s">
        <v>427</v>
      </c>
    </row>
    <row r="193" spans="1:5" s="4" customFormat="1" ht="12.75" customHeight="1" x14ac:dyDescent="0.25">
      <c r="A193" s="21"/>
      <c r="B193" s="3" t="s">
        <v>428</v>
      </c>
      <c r="C193" s="29" t="s">
        <v>426</v>
      </c>
      <c r="D193" s="29"/>
      <c r="E193" s="30" t="s">
        <v>429</v>
      </c>
    </row>
    <row r="194" spans="1:5" s="4" customFormat="1" ht="12.75" customHeight="1" x14ac:dyDescent="0.25">
      <c r="A194" s="21"/>
      <c r="B194" s="3" t="s">
        <v>430</v>
      </c>
      <c r="C194" s="29" t="s">
        <v>426</v>
      </c>
      <c r="D194" s="29"/>
      <c r="E194" s="30" t="s">
        <v>433</v>
      </c>
    </row>
    <row r="195" spans="1:5" s="4" customFormat="1" ht="12.75" customHeight="1" x14ac:dyDescent="0.25">
      <c r="A195" s="21"/>
      <c r="B195" s="3"/>
      <c r="C195" s="29"/>
      <c r="D195" s="29"/>
      <c r="E195" s="30"/>
    </row>
    <row r="196" spans="1:5" s="4" customFormat="1" ht="12.75" customHeight="1" x14ac:dyDescent="0.25">
      <c r="A196" s="21"/>
      <c r="B196" s="19" t="s">
        <v>149</v>
      </c>
      <c r="C196" s="3" t="s">
        <v>415</v>
      </c>
      <c r="D196" s="3"/>
      <c r="E196" s="3" t="s">
        <v>350</v>
      </c>
    </row>
    <row r="197" spans="1:5" s="4" customFormat="1" ht="12.75" customHeight="1" x14ac:dyDescent="0.25">
      <c r="A197" s="32"/>
      <c r="B197" s="19" t="s">
        <v>150</v>
      </c>
      <c r="C197" s="3" t="s">
        <v>415</v>
      </c>
      <c r="D197" s="3"/>
      <c r="E197" s="3" t="s">
        <v>416</v>
      </c>
    </row>
    <row r="198" spans="1:5" s="4" customFormat="1" ht="12.75" customHeight="1" x14ac:dyDescent="0.25">
      <c r="A198" s="32"/>
      <c r="B198" s="19" t="s">
        <v>151</v>
      </c>
      <c r="C198" s="3" t="s">
        <v>415</v>
      </c>
      <c r="D198" s="3"/>
      <c r="E198" s="3" t="s">
        <v>417</v>
      </c>
    </row>
    <row r="199" spans="1:5" s="4" customFormat="1" ht="12.75" customHeight="1" x14ac:dyDescent="0.25">
      <c r="A199" s="32"/>
      <c r="B199" s="19" t="s">
        <v>152</v>
      </c>
      <c r="C199" s="3" t="s">
        <v>415</v>
      </c>
      <c r="D199" s="3"/>
      <c r="E199" s="3" t="s">
        <v>418</v>
      </c>
    </row>
    <row r="200" spans="1:5" s="4" customFormat="1" ht="12.75" customHeight="1" x14ac:dyDescent="0.25">
      <c r="A200" s="32"/>
      <c r="B200" s="19"/>
      <c r="C200" s="3"/>
      <c r="D200" s="3"/>
      <c r="E200" s="3"/>
    </row>
    <row r="201" spans="1:5" s="4" customFormat="1" ht="12.75" customHeight="1" x14ac:dyDescent="0.25">
      <c r="A201" s="32"/>
      <c r="B201" s="19" t="s">
        <v>153</v>
      </c>
      <c r="C201" s="3" t="s">
        <v>415</v>
      </c>
      <c r="D201" s="3"/>
      <c r="E201" s="3" t="s">
        <v>351</v>
      </c>
    </row>
    <row r="202" spans="1:5" s="4" customFormat="1" ht="12.75" customHeight="1" x14ac:dyDescent="0.25">
      <c r="A202" s="22"/>
      <c r="B202" s="19" t="s">
        <v>157</v>
      </c>
      <c r="C202" s="3" t="s">
        <v>415</v>
      </c>
      <c r="D202" s="3"/>
      <c r="E202" s="3" t="s">
        <v>355</v>
      </c>
    </row>
    <row r="203" spans="1:5" s="4" customFormat="1" ht="12.75" customHeight="1" x14ac:dyDescent="0.25">
      <c r="A203" s="21"/>
      <c r="B203" s="19" t="s">
        <v>161</v>
      </c>
      <c r="C203" s="3" t="s">
        <v>415</v>
      </c>
      <c r="D203" s="3"/>
      <c r="E203" s="3" t="s">
        <v>359</v>
      </c>
    </row>
    <row r="204" spans="1:5" s="4" customFormat="1" ht="12.75" customHeight="1" x14ac:dyDescent="0.25">
      <c r="A204" s="31" t="s">
        <v>8</v>
      </c>
      <c r="B204" s="20" t="s">
        <v>177</v>
      </c>
      <c r="C204" s="8" t="s">
        <v>415</v>
      </c>
      <c r="D204" s="8"/>
      <c r="E204" s="8" t="s">
        <v>375</v>
      </c>
    </row>
    <row r="205" spans="1:5" s="4" customFormat="1" ht="12.75" customHeight="1" x14ac:dyDescent="0.25">
      <c r="A205" s="21"/>
      <c r="B205" s="19" t="s">
        <v>169</v>
      </c>
      <c r="C205" s="3" t="s">
        <v>415</v>
      </c>
      <c r="D205" s="3"/>
      <c r="E205" s="3" t="s">
        <v>367</v>
      </c>
    </row>
    <row r="206" spans="1:5" s="4" customFormat="1" ht="12.75" customHeight="1" x14ac:dyDescent="0.25">
      <c r="A206" s="31" t="s">
        <v>8</v>
      </c>
      <c r="B206" s="20" t="s">
        <v>173</v>
      </c>
      <c r="C206" s="8" t="s">
        <v>415</v>
      </c>
      <c r="D206" s="8"/>
      <c r="E206" s="8" t="s">
        <v>371</v>
      </c>
    </row>
    <row r="207" spans="1:5" s="27" customFormat="1" ht="14.25" x14ac:dyDescent="0.2">
      <c r="A207" s="21"/>
      <c r="B207" s="19" t="s">
        <v>165</v>
      </c>
      <c r="C207" s="3" t="s">
        <v>415</v>
      </c>
      <c r="D207" s="3"/>
      <c r="E207" s="3" t="s">
        <v>363</v>
      </c>
    </row>
    <row r="208" spans="1:5" s="4" customFormat="1" ht="12.75" customHeight="1" x14ac:dyDescent="0.25">
      <c r="A208" s="31" t="s">
        <v>8</v>
      </c>
      <c r="B208" s="20" t="s">
        <v>181</v>
      </c>
      <c r="C208" s="8" t="s">
        <v>415</v>
      </c>
      <c r="D208" s="8"/>
      <c r="E208" s="8" t="s">
        <v>379</v>
      </c>
    </row>
    <row r="209" spans="1:5" s="4" customFormat="1" ht="12.75" customHeight="1" x14ac:dyDescent="0.25">
      <c r="A209" s="31" t="s">
        <v>8</v>
      </c>
      <c r="B209" s="20" t="s">
        <v>185</v>
      </c>
      <c r="C209" s="8" t="s">
        <v>415</v>
      </c>
      <c r="D209" s="8"/>
      <c r="E209" s="8" t="s">
        <v>383</v>
      </c>
    </row>
    <row r="210" spans="1:5" s="4" customFormat="1" ht="12.75" customHeight="1" x14ac:dyDescent="0.25">
      <c r="A210" s="21"/>
      <c r="B210" s="19" t="s">
        <v>201</v>
      </c>
      <c r="C210" s="3" t="s">
        <v>415</v>
      </c>
      <c r="D210" s="3"/>
      <c r="E210" s="3" t="s">
        <v>399</v>
      </c>
    </row>
    <row r="211" spans="1:5" s="4" customFormat="1" ht="12.75" customHeight="1" x14ac:dyDescent="0.25">
      <c r="A211" s="21"/>
      <c r="B211" s="19" t="s">
        <v>197</v>
      </c>
      <c r="C211" s="3" t="s">
        <v>415</v>
      </c>
      <c r="D211" s="3"/>
      <c r="E211" s="3" t="s">
        <v>395</v>
      </c>
    </row>
    <row r="212" spans="1:5" s="4" customFormat="1" ht="12.75" customHeight="1" x14ac:dyDescent="0.25">
      <c r="A212" s="21"/>
      <c r="B212" s="19" t="s">
        <v>205</v>
      </c>
      <c r="C212" s="3" t="s">
        <v>415</v>
      </c>
      <c r="D212" s="3"/>
      <c r="E212" s="3" t="s">
        <v>403</v>
      </c>
    </row>
    <row r="213" spans="1:5" s="4" customFormat="1" ht="12.75" customHeight="1" x14ac:dyDescent="0.25">
      <c r="A213" s="21"/>
      <c r="B213" s="19" t="s">
        <v>209</v>
      </c>
      <c r="C213" s="3" t="s">
        <v>415</v>
      </c>
      <c r="D213" s="3"/>
      <c r="E213" s="3" t="s">
        <v>407</v>
      </c>
    </row>
    <row r="214" spans="1:5" s="4" customFormat="1" ht="12.75" customHeight="1" x14ac:dyDescent="0.25">
      <c r="A214" s="21"/>
      <c r="B214" s="19" t="s">
        <v>213</v>
      </c>
      <c r="C214" s="3" t="s">
        <v>415</v>
      </c>
      <c r="D214" s="3"/>
      <c r="E214" s="3" t="s">
        <v>411</v>
      </c>
    </row>
    <row r="215" spans="1:5" s="4" customFormat="1" ht="12.75" customHeight="1" x14ac:dyDescent="0.25">
      <c r="A215" s="21"/>
      <c r="B215" s="3" t="s">
        <v>189</v>
      </c>
      <c r="C215" s="3" t="s">
        <v>415</v>
      </c>
      <c r="D215" s="3"/>
      <c r="E215" s="28" t="s">
        <v>387</v>
      </c>
    </row>
    <row r="216" spans="1:5" s="4" customFormat="1" ht="12.75" customHeight="1" x14ac:dyDescent="0.25">
      <c r="A216" s="21"/>
      <c r="B216" s="19" t="s">
        <v>193</v>
      </c>
      <c r="C216" s="3" t="s">
        <v>415</v>
      </c>
      <c r="D216" s="3"/>
      <c r="E216" s="3" t="s">
        <v>391</v>
      </c>
    </row>
    <row r="217" spans="1:5" s="4" customFormat="1" ht="12.75" customHeight="1" x14ac:dyDescent="0.25">
      <c r="A217" s="21"/>
      <c r="B217" s="19"/>
      <c r="C217" s="3"/>
      <c r="D217" s="3"/>
      <c r="E217" s="3"/>
    </row>
    <row r="218" spans="1:5" s="4" customFormat="1" ht="12.75" customHeight="1" x14ac:dyDescent="0.25">
      <c r="A218" s="32"/>
      <c r="B218" s="19" t="s">
        <v>154</v>
      </c>
      <c r="C218" s="3" t="s">
        <v>415</v>
      </c>
      <c r="D218" s="3"/>
      <c r="E218" s="3" t="s">
        <v>352</v>
      </c>
    </row>
    <row r="219" spans="1:5" s="4" customFormat="1" ht="12.75" customHeight="1" x14ac:dyDescent="0.25">
      <c r="A219" s="21"/>
      <c r="B219" s="19" t="s">
        <v>158</v>
      </c>
      <c r="C219" s="3" t="s">
        <v>415</v>
      </c>
      <c r="D219" s="3"/>
      <c r="E219" s="3" t="s">
        <v>356</v>
      </c>
    </row>
    <row r="220" spans="1:5" s="4" customFormat="1" ht="12.75" customHeight="1" x14ac:dyDescent="0.25">
      <c r="A220" s="32"/>
      <c r="B220" s="19" t="s">
        <v>162</v>
      </c>
      <c r="C220" s="3" t="s">
        <v>415</v>
      </c>
      <c r="D220" s="3"/>
      <c r="E220" s="3" t="s">
        <v>360</v>
      </c>
    </row>
    <row r="221" spans="1:5" s="4" customFormat="1" ht="12.75" customHeight="1" x14ac:dyDescent="0.25">
      <c r="A221" s="31" t="s">
        <v>8</v>
      </c>
      <c r="B221" s="20" t="s">
        <v>178</v>
      </c>
      <c r="C221" s="8" t="s">
        <v>415</v>
      </c>
      <c r="D221" s="8"/>
      <c r="E221" s="8" t="s">
        <v>376</v>
      </c>
    </row>
    <row r="222" spans="1:5" s="4" customFormat="1" ht="12.75" customHeight="1" x14ac:dyDescent="0.25">
      <c r="A222" s="32"/>
      <c r="B222" s="19" t="s">
        <v>170</v>
      </c>
      <c r="C222" s="3" t="s">
        <v>415</v>
      </c>
      <c r="D222" s="3"/>
      <c r="E222" s="3" t="s">
        <v>368</v>
      </c>
    </row>
    <row r="223" spans="1:5" s="4" customFormat="1" ht="12.75" customHeight="1" x14ac:dyDescent="0.25">
      <c r="A223" s="31" t="s">
        <v>8</v>
      </c>
      <c r="B223" s="20" t="s">
        <v>174</v>
      </c>
      <c r="C223" s="8" t="s">
        <v>415</v>
      </c>
      <c r="D223" s="8"/>
      <c r="E223" s="8" t="s">
        <v>372</v>
      </c>
    </row>
    <row r="224" spans="1:5" s="4" customFormat="1" ht="12.75" customHeight="1" x14ac:dyDescent="0.25">
      <c r="A224" s="21"/>
      <c r="B224" s="19" t="s">
        <v>166</v>
      </c>
      <c r="C224" s="3" t="s">
        <v>415</v>
      </c>
      <c r="D224" s="3"/>
      <c r="E224" s="3" t="s">
        <v>364</v>
      </c>
    </row>
    <row r="225" spans="1:5" s="4" customFormat="1" ht="12.75" customHeight="1" x14ac:dyDescent="0.25">
      <c r="A225" s="31" t="s">
        <v>8</v>
      </c>
      <c r="B225" s="20" t="s">
        <v>182</v>
      </c>
      <c r="C225" s="8" t="s">
        <v>415</v>
      </c>
      <c r="D225" s="8"/>
      <c r="E225" s="8" t="s">
        <v>380</v>
      </c>
    </row>
    <row r="226" spans="1:5" s="4" customFormat="1" ht="12.75" customHeight="1" x14ac:dyDescent="0.25">
      <c r="A226" s="31" t="s">
        <v>8</v>
      </c>
      <c r="B226" s="20" t="s">
        <v>186</v>
      </c>
      <c r="C226" s="8" t="s">
        <v>415</v>
      </c>
      <c r="D226" s="8"/>
      <c r="E226" s="8" t="s">
        <v>384</v>
      </c>
    </row>
    <row r="227" spans="1:5" s="4" customFormat="1" ht="12.75" customHeight="1" x14ac:dyDescent="0.25">
      <c r="A227" s="32"/>
      <c r="B227" s="19" t="s">
        <v>202</v>
      </c>
      <c r="C227" s="3" t="s">
        <v>415</v>
      </c>
      <c r="D227" s="3"/>
      <c r="E227" s="3" t="s">
        <v>400</v>
      </c>
    </row>
    <row r="228" spans="1:5" s="4" customFormat="1" ht="12.75" customHeight="1" x14ac:dyDescent="0.25">
      <c r="A228" s="21"/>
      <c r="B228" s="19" t="s">
        <v>198</v>
      </c>
      <c r="C228" s="3" t="s">
        <v>415</v>
      </c>
      <c r="D228" s="3"/>
      <c r="E228" s="3" t="s">
        <v>396</v>
      </c>
    </row>
    <row r="229" spans="1:5" s="4" customFormat="1" ht="12.75" customHeight="1" x14ac:dyDescent="0.25">
      <c r="A229" s="21"/>
      <c r="B229" s="19" t="s">
        <v>206</v>
      </c>
      <c r="C229" s="3" t="s">
        <v>415</v>
      </c>
      <c r="D229" s="3"/>
      <c r="E229" s="3" t="s">
        <v>404</v>
      </c>
    </row>
    <row r="230" spans="1:5" s="4" customFormat="1" ht="12.75" customHeight="1" x14ac:dyDescent="0.25">
      <c r="A230" s="22"/>
      <c r="B230" s="19" t="s">
        <v>210</v>
      </c>
      <c r="C230" s="3" t="s">
        <v>415</v>
      </c>
      <c r="D230" s="3"/>
      <c r="E230" s="3" t="s">
        <v>408</v>
      </c>
    </row>
    <row r="231" spans="1:5" s="4" customFormat="1" ht="12.75" customHeight="1" x14ac:dyDescent="0.25">
      <c r="A231" s="32"/>
      <c r="B231" s="19" t="s">
        <v>214</v>
      </c>
      <c r="C231" s="3" t="s">
        <v>415</v>
      </c>
      <c r="D231" s="3"/>
      <c r="E231" s="3" t="s">
        <v>412</v>
      </c>
    </row>
    <row r="232" spans="1:5" s="4" customFormat="1" ht="12.75" customHeight="1" x14ac:dyDescent="0.25">
      <c r="A232" s="21"/>
      <c r="B232" s="19" t="s">
        <v>190</v>
      </c>
      <c r="C232" s="3" t="s">
        <v>415</v>
      </c>
      <c r="D232" s="3"/>
      <c r="E232" s="3" t="s">
        <v>388</v>
      </c>
    </row>
    <row r="233" spans="1:5" s="4" customFormat="1" ht="12.75" customHeight="1" x14ac:dyDescent="0.25">
      <c r="A233" s="21"/>
      <c r="B233" s="19" t="s">
        <v>194</v>
      </c>
      <c r="C233" s="3" t="s">
        <v>415</v>
      </c>
      <c r="D233" s="3"/>
      <c r="E233" s="3" t="s">
        <v>392</v>
      </c>
    </row>
    <row r="234" spans="1:5" s="4" customFormat="1" ht="12.75" customHeight="1" x14ac:dyDescent="0.25">
      <c r="A234" s="32"/>
      <c r="B234" s="19"/>
      <c r="C234" s="3"/>
      <c r="D234" s="3"/>
      <c r="E234" s="3"/>
    </row>
    <row r="235" spans="1:5" s="4" customFormat="1" ht="12.75" customHeight="1" x14ac:dyDescent="0.25">
      <c r="A235" s="32"/>
      <c r="B235" s="19" t="s">
        <v>155</v>
      </c>
      <c r="C235" s="3" t="s">
        <v>415</v>
      </c>
      <c r="D235" s="3"/>
      <c r="E235" s="3" t="s">
        <v>353</v>
      </c>
    </row>
    <row r="236" spans="1:5" s="4" customFormat="1" ht="12.75" customHeight="1" x14ac:dyDescent="0.25">
      <c r="A236" s="21"/>
      <c r="B236" s="3" t="s">
        <v>159</v>
      </c>
      <c r="C236" s="3" t="s">
        <v>415</v>
      </c>
      <c r="D236" s="3"/>
      <c r="E236" s="28" t="s">
        <v>357</v>
      </c>
    </row>
    <row r="237" spans="1:5" s="27" customFormat="1" ht="14.25" x14ac:dyDescent="0.2">
      <c r="A237" s="21"/>
      <c r="B237" s="19" t="s">
        <v>163</v>
      </c>
      <c r="C237" s="3" t="s">
        <v>415</v>
      </c>
      <c r="D237" s="3"/>
      <c r="E237" s="3" t="s">
        <v>361</v>
      </c>
    </row>
    <row r="238" spans="1:5" s="4" customFormat="1" ht="12.75" customHeight="1" x14ac:dyDescent="0.25">
      <c r="A238" s="31" t="s">
        <v>8</v>
      </c>
      <c r="B238" s="20" t="s">
        <v>179</v>
      </c>
      <c r="C238" s="8" t="s">
        <v>415</v>
      </c>
      <c r="D238" s="8"/>
      <c r="E238" s="8" t="s">
        <v>377</v>
      </c>
    </row>
    <row r="239" spans="1:5" s="4" customFormat="1" ht="12.75" customHeight="1" x14ac:dyDescent="0.25">
      <c r="A239" s="21"/>
      <c r="B239" s="19" t="s">
        <v>171</v>
      </c>
      <c r="C239" s="3" t="s">
        <v>415</v>
      </c>
      <c r="D239" s="3"/>
      <c r="E239" s="3" t="s">
        <v>369</v>
      </c>
    </row>
    <row r="240" spans="1:5" s="4" customFormat="1" ht="12.75" customHeight="1" x14ac:dyDescent="0.25">
      <c r="A240" s="31" t="s">
        <v>8</v>
      </c>
      <c r="B240" s="20" t="s">
        <v>175</v>
      </c>
      <c r="C240" s="8" t="s">
        <v>415</v>
      </c>
      <c r="D240" s="8"/>
      <c r="E240" s="8" t="s">
        <v>373</v>
      </c>
    </row>
    <row r="241" spans="1:5" s="4" customFormat="1" ht="12.75" customHeight="1" x14ac:dyDescent="0.25">
      <c r="A241" s="21"/>
      <c r="B241" s="19" t="s">
        <v>167</v>
      </c>
      <c r="C241" s="3" t="s">
        <v>415</v>
      </c>
      <c r="D241" s="3"/>
      <c r="E241" s="3" t="s">
        <v>365</v>
      </c>
    </row>
    <row r="242" spans="1:5" s="4" customFormat="1" ht="12.75" customHeight="1" x14ac:dyDescent="0.25">
      <c r="A242" s="31" t="s">
        <v>8</v>
      </c>
      <c r="B242" s="20" t="s">
        <v>183</v>
      </c>
      <c r="C242" s="8" t="s">
        <v>415</v>
      </c>
      <c r="D242" s="8"/>
      <c r="E242" s="8" t="s">
        <v>381</v>
      </c>
    </row>
    <row r="243" spans="1:5" s="4" customFormat="1" ht="12.75" customHeight="1" x14ac:dyDescent="0.25">
      <c r="A243" s="31" t="s">
        <v>8</v>
      </c>
      <c r="B243" s="20" t="s">
        <v>187</v>
      </c>
      <c r="C243" s="8" t="s">
        <v>415</v>
      </c>
      <c r="D243" s="8"/>
      <c r="E243" s="8" t="s">
        <v>385</v>
      </c>
    </row>
    <row r="244" spans="1:5" s="24" customFormat="1" ht="12.75" customHeight="1" x14ac:dyDescent="0.25">
      <c r="A244" s="22"/>
      <c r="B244" s="19" t="s">
        <v>203</v>
      </c>
      <c r="C244" s="3" t="s">
        <v>415</v>
      </c>
      <c r="D244" s="3"/>
      <c r="E244" s="3" t="s">
        <v>401</v>
      </c>
    </row>
    <row r="245" spans="1:5" s="4" customFormat="1" ht="12.75" customHeight="1" x14ac:dyDescent="0.25">
      <c r="A245" s="21"/>
      <c r="B245" s="19" t="s">
        <v>199</v>
      </c>
      <c r="C245" s="3" t="s">
        <v>415</v>
      </c>
      <c r="D245" s="18"/>
      <c r="E245" s="18" t="s">
        <v>397</v>
      </c>
    </row>
    <row r="246" spans="1:5" s="4" customFormat="1" ht="12.75" customHeight="1" x14ac:dyDescent="0.25">
      <c r="A246" s="21"/>
      <c r="B246" s="19" t="s">
        <v>207</v>
      </c>
      <c r="C246" s="3" t="s">
        <v>415</v>
      </c>
      <c r="D246" s="3"/>
      <c r="E246" s="3" t="s">
        <v>405</v>
      </c>
    </row>
    <row r="247" spans="1:5" s="4" customFormat="1" ht="12.75" customHeight="1" x14ac:dyDescent="0.25">
      <c r="A247" s="22"/>
      <c r="B247" s="19" t="s">
        <v>211</v>
      </c>
      <c r="C247" s="3" t="s">
        <v>415</v>
      </c>
      <c r="D247" s="3"/>
      <c r="E247" s="3" t="s">
        <v>409</v>
      </c>
    </row>
    <row r="248" spans="1:5" s="4" customFormat="1" ht="12.75" customHeight="1" x14ac:dyDescent="0.25">
      <c r="A248" s="21"/>
      <c r="B248" s="19" t="s">
        <v>215</v>
      </c>
      <c r="C248" s="3" t="s">
        <v>415</v>
      </c>
      <c r="D248" s="3"/>
      <c r="E248" s="3" t="s">
        <v>413</v>
      </c>
    </row>
    <row r="249" spans="1:5" s="4" customFormat="1" ht="12.75" customHeight="1" x14ac:dyDescent="0.25">
      <c r="A249" s="21"/>
      <c r="B249" s="19" t="s">
        <v>191</v>
      </c>
      <c r="C249" s="3" t="s">
        <v>415</v>
      </c>
      <c r="D249" s="3"/>
      <c r="E249" s="3" t="s">
        <v>389</v>
      </c>
    </row>
    <row r="250" spans="1:5" s="4" customFormat="1" ht="12.75" customHeight="1" x14ac:dyDescent="0.25">
      <c r="A250" s="21"/>
      <c r="B250" s="19" t="s">
        <v>195</v>
      </c>
      <c r="C250" s="3" t="s">
        <v>415</v>
      </c>
      <c r="D250" s="3"/>
      <c r="E250" s="3" t="s">
        <v>393</v>
      </c>
    </row>
    <row r="251" spans="1:5" s="4" customFormat="1" ht="12.75" customHeight="1" x14ac:dyDescent="0.25">
      <c r="A251" s="22"/>
      <c r="B251" s="19"/>
      <c r="C251" s="3"/>
      <c r="D251" s="3"/>
      <c r="E251" s="3"/>
    </row>
    <row r="252" spans="1:5" s="4" customFormat="1" ht="12.75" customHeight="1" x14ac:dyDescent="0.25">
      <c r="A252" s="33"/>
      <c r="B252" s="19" t="s">
        <v>156</v>
      </c>
      <c r="C252" s="3" t="s">
        <v>415</v>
      </c>
      <c r="D252" s="3"/>
      <c r="E252" s="3" t="s">
        <v>354</v>
      </c>
    </row>
    <row r="253" spans="1:5" s="4" customFormat="1" ht="12.75" customHeight="1" x14ac:dyDescent="0.25">
      <c r="A253" s="21"/>
      <c r="B253" s="19" t="s">
        <v>160</v>
      </c>
      <c r="C253" s="3" t="s">
        <v>415</v>
      </c>
      <c r="D253" s="3"/>
      <c r="E253" s="3" t="s">
        <v>358</v>
      </c>
    </row>
    <row r="254" spans="1:5" s="4" customFormat="1" ht="12.75" customHeight="1" x14ac:dyDescent="0.25">
      <c r="A254" s="22"/>
      <c r="B254" s="19" t="s">
        <v>164</v>
      </c>
      <c r="C254" s="3" t="s">
        <v>415</v>
      </c>
      <c r="D254" s="3"/>
      <c r="E254" s="3" t="s">
        <v>362</v>
      </c>
    </row>
    <row r="255" spans="1:5" s="4" customFormat="1" ht="12.75" customHeight="1" x14ac:dyDescent="0.25">
      <c r="A255" s="31" t="s">
        <v>8</v>
      </c>
      <c r="B255" s="20" t="s">
        <v>180</v>
      </c>
      <c r="C255" s="8" t="s">
        <v>415</v>
      </c>
      <c r="D255" s="8"/>
      <c r="E255" s="8" t="s">
        <v>378</v>
      </c>
    </row>
    <row r="256" spans="1:5" s="4" customFormat="1" ht="12.75" customHeight="1" x14ac:dyDescent="0.25">
      <c r="A256" s="21"/>
      <c r="B256" s="19" t="s">
        <v>172</v>
      </c>
      <c r="C256" s="3" t="s">
        <v>415</v>
      </c>
      <c r="D256" s="3"/>
      <c r="E256" s="3" t="s">
        <v>370</v>
      </c>
    </row>
    <row r="257" spans="1:5" s="4" customFormat="1" ht="12.75" customHeight="1" x14ac:dyDescent="0.25">
      <c r="A257" s="31" t="s">
        <v>8</v>
      </c>
      <c r="B257" s="20" t="s">
        <v>176</v>
      </c>
      <c r="C257" s="8" t="s">
        <v>415</v>
      </c>
      <c r="D257" s="8"/>
      <c r="E257" s="8" t="s">
        <v>374</v>
      </c>
    </row>
    <row r="258" spans="1:5" s="4" customFormat="1" ht="12.75" customHeight="1" x14ac:dyDescent="0.25">
      <c r="A258" s="21"/>
      <c r="B258" s="19" t="s">
        <v>168</v>
      </c>
      <c r="C258" s="3" t="s">
        <v>415</v>
      </c>
      <c r="D258" s="3"/>
      <c r="E258" s="3" t="s">
        <v>366</v>
      </c>
    </row>
    <row r="259" spans="1:5" s="4" customFormat="1" ht="12.75" customHeight="1" x14ac:dyDescent="0.25">
      <c r="A259" s="31" t="s">
        <v>8</v>
      </c>
      <c r="B259" s="20" t="s">
        <v>184</v>
      </c>
      <c r="C259" s="8" t="s">
        <v>415</v>
      </c>
      <c r="D259" s="8"/>
      <c r="E259" s="8" t="s">
        <v>382</v>
      </c>
    </row>
    <row r="260" spans="1:5" s="4" customFormat="1" ht="12.75" customHeight="1" x14ac:dyDescent="0.25">
      <c r="A260" s="31" t="s">
        <v>8</v>
      </c>
      <c r="B260" s="20" t="s">
        <v>188</v>
      </c>
      <c r="C260" s="8" t="s">
        <v>415</v>
      </c>
      <c r="D260" s="8"/>
      <c r="E260" s="8" t="s">
        <v>386</v>
      </c>
    </row>
    <row r="261" spans="1:5" s="4" customFormat="1" ht="12.75" customHeight="1" x14ac:dyDescent="0.25">
      <c r="A261" s="32"/>
      <c r="B261" s="19" t="s">
        <v>204</v>
      </c>
      <c r="C261" s="3" t="s">
        <v>415</v>
      </c>
      <c r="D261" s="3"/>
      <c r="E261" s="3" t="s">
        <v>402</v>
      </c>
    </row>
    <row r="262" spans="1:5" s="4" customFormat="1" ht="12.75" customHeight="1" x14ac:dyDescent="0.25">
      <c r="A262" s="21"/>
      <c r="B262" s="19" t="s">
        <v>200</v>
      </c>
      <c r="C262" s="3" t="s">
        <v>415</v>
      </c>
      <c r="D262" s="18"/>
      <c r="E262" s="18" t="s">
        <v>398</v>
      </c>
    </row>
    <row r="263" spans="1:5" s="4" customFormat="1" ht="12.75" customHeight="1" x14ac:dyDescent="0.25">
      <c r="A263" s="21"/>
      <c r="B263" s="19" t="s">
        <v>208</v>
      </c>
      <c r="C263" s="3" t="s">
        <v>415</v>
      </c>
      <c r="D263" s="3"/>
      <c r="E263" s="3" t="s">
        <v>406</v>
      </c>
    </row>
    <row r="264" spans="1:5" s="4" customFormat="1" ht="12.75" customHeight="1" x14ac:dyDescent="0.25">
      <c r="A264" s="22"/>
      <c r="B264" s="19" t="s">
        <v>212</v>
      </c>
      <c r="C264" s="3" t="s">
        <v>415</v>
      </c>
      <c r="D264" s="3"/>
      <c r="E264" s="3" t="s">
        <v>410</v>
      </c>
    </row>
    <row r="265" spans="1:5" s="4" customFormat="1" ht="12.75" customHeight="1" x14ac:dyDescent="0.25">
      <c r="A265" s="21"/>
      <c r="B265" s="19" t="s">
        <v>216</v>
      </c>
      <c r="C265" s="3" t="s">
        <v>415</v>
      </c>
      <c r="D265" s="3"/>
      <c r="E265" s="3" t="s">
        <v>414</v>
      </c>
    </row>
    <row r="266" spans="1:5" s="4" customFormat="1" ht="12.75" customHeight="1" x14ac:dyDescent="0.25">
      <c r="A266" s="21"/>
      <c r="B266" s="19" t="s">
        <v>192</v>
      </c>
      <c r="C266" s="3" t="s">
        <v>415</v>
      </c>
      <c r="D266" s="3"/>
      <c r="E266" s="3" t="s">
        <v>390</v>
      </c>
    </row>
    <row r="267" spans="1:5" s="4" customFormat="1" ht="12.75" customHeight="1" x14ac:dyDescent="0.25">
      <c r="A267" s="21"/>
      <c r="B267" s="19" t="s">
        <v>196</v>
      </c>
      <c r="C267" s="3" t="s">
        <v>415</v>
      </c>
      <c r="D267" s="3"/>
      <c r="E267" s="3" t="s">
        <v>394</v>
      </c>
    </row>
    <row r="268" spans="1:5" ht="12.75" customHeight="1" x14ac:dyDescent="0.2">
      <c r="A268" s="22"/>
      <c r="B268" s="19"/>
      <c r="C268" s="3"/>
      <c r="D268" s="3"/>
      <c r="E268" s="3"/>
    </row>
    <row r="269" spans="1:5" ht="12.75" customHeight="1" x14ac:dyDescent="0.2">
      <c r="A269" s="6"/>
      <c r="B269" s="23" t="s">
        <v>6</v>
      </c>
      <c r="C269" s="3"/>
      <c r="D269" s="3"/>
      <c r="E269" s="3"/>
    </row>
    <row r="270" spans="1:5" ht="12.75" customHeight="1" x14ac:dyDescent="0.2">
      <c r="A270" s="25"/>
      <c r="B270" s="26" t="s">
        <v>7</v>
      </c>
      <c r="C270" s="3" t="s">
        <v>4</v>
      </c>
      <c r="D270" s="3"/>
      <c r="E270" s="3" t="s">
        <v>5</v>
      </c>
    </row>
  </sheetData>
  <mergeCells count="1">
    <mergeCell ref="C1:E1"/>
  </mergeCells>
  <pageMargins left="0.7" right="0.7" top="1.3149999999999999" bottom="0.75" header="0.3" footer="0.3"/>
  <pageSetup paperSize="9" scale="7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1C368-BC6C-48FD-B5AE-3282B3CD11BE}">
  <dimension ref="B1:AA34"/>
  <sheetViews>
    <sheetView showGridLines="0" tabSelected="1" zoomScale="80" zoomScaleNormal="80" workbookViewId="0">
      <selection activeCell="F39" sqref="F39"/>
    </sheetView>
  </sheetViews>
  <sheetFormatPr baseColWidth="10" defaultRowHeight="14.25" x14ac:dyDescent="0.2"/>
  <cols>
    <col min="1" max="1" width="2.140625" style="37" customWidth="1"/>
    <col min="2" max="2" width="2.5703125" style="37" customWidth="1"/>
    <col min="3" max="3" width="11.42578125" style="37"/>
    <col min="4" max="4" width="6.42578125" style="37" customWidth="1"/>
    <col min="5" max="5" width="9.5703125" style="37" customWidth="1"/>
    <col min="6" max="6" width="22.7109375" style="38" customWidth="1"/>
    <col min="7" max="7" width="2.28515625" style="38" customWidth="1"/>
    <col min="8" max="8" width="2.28515625" style="37" customWidth="1"/>
    <col min="9" max="9" width="2.7109375" style="37" customWidth="1"/>
    <col min="10" max="10" width="11.42578125" style="37"/>
    <col min="11" max="11" width="7.5703125" style="37" customWidth="1"/>
    <col min="12" max="12" width="11.42578125" style="37"/>
    <col min="13" max="13" width="19.140625" style="38" customWidth="1"/>
    <col min="14" max="14" width="1.85546875" style="38" customWidth="1"/>
    <col min="15" max="15" width="2.7109375" style="37" customWidth="1"/>
    <col min="16" max="16" width="2.5703125" style="37" customWidth="1"/>
    <col min="17" max="17" width="11.140625" style="37" customWidth="1"/>
    <col min="18" max="18" width="6" style="37" customWidth="1"/>
    <col min="19" max="19" width="9.5703125" style="37" customWidth="1"/>
    <col min="20" max="20" width="18.5703125" style="38" customWidth="1"/>
    <col min="21" max="21" width="2.28515625" style="37" customWidth="1"/>
    <col min="22" max="25" width="11.42578125" style="37"/>
    <col min="26" max="28" width="0" style="37" hidden="1" customWidth="1"/>
    <col min="29" max="16384" width="11.42578125" style="37"/>
  </cols>
  <sheetData>
    <row r="1" spans="2:27" ht="7.5" customHeight="1" thickBot="1" x14ac:dyDescent="0.25"/>
    <row r="2" spans="2:27" ht="15" x14ac:dyDescent="0.2">
      <c r="B2" s="39"/>
      <c r="C2" s="40"/>
      <c r="D2" s="49" t="s">
        <v>528</v>
      </c>
      <c r="E2" s="40"/>
      <c r="F2" s="53"/>
      <c r="G2" s="55"/>
      <c r="M2" s="37"/>
      <c r="N2" s="37"/>
    </row>
    <row r="3" spans="2:27" x14ac:dyDescent="0.2">
      <c r="B3" s="42"/>
      <c r="C3" s="43"/>
      <c r="D3" s="43"/>
      <c r="E3" s="75" t="s">
        <v>529</v>
      </c>
      <c r="F3" s="79" t="s">
        <v>518</v>
      </c>
      <c r="G3" s="50"/>
      <c r="M3" s="37"/>
      <c r="N3" s="37"/>
    </row>
    <row r="4" spans="2:27" ht="5.25" customHeight="1" x14ac:dyDescent="0.2">
      <c r="B4" s="42"/>
      <c r="C4" s="43"/>
      <c r="D4" s="43"/>
      <c r="E4" s="76"/>
      <c r="F4" s="79"/>
      <c r="G4" s="50"/>
      <c r="M4" s="37"/>
      <c r="N4" s="37"/>
    </row>
    <row r="5" spans="2:27" x14ac:dyDescent="0.2">
      <c r="B5" s="42"/>
      <c r="C5" s="43"/>
      <c r="D5" s="43"/>
      <c r="E5" s="75" t="s">
        <v>530</v>
      </c>
      <c r="F5" s="80" t="s">
        <v>508</v>
      </c>
      <c r="G5" s="50"/>
      <c r="M5" s="37"/>
      <c r="N5" s="37"/>
    </row>
    <row r="6" spans="2:27" ht="6" customHeight="1" thickBot="1" x14ac:dyDescent="0.25">
      <c r="B6" s="45"/>
      <c r="C6" s="46"/>
      <c r="D6" s="46"/>
      <c r="E6" s="46"/>
      <c r="F6" s="54"/>
      <c r="G6" s="56"/>
      <c r="M6" s="37"/>
      <c r="N6" s="37"/>
    </row>
    <row r="7" spans="2:27" ht="8.25" customHeight="1" thickBot="1" x14ac:dyDescent="0.25"/>
    <row r="8" spans="2:27" ht="22.5" customHeight="1" x14ac:dyDescent="0.2">
      <c r="B8" s="39"/>
      <c r="C8" s="40"/>
      <c r="D8" s="74" t="s">
        <v>523</v>
      </c>
      <c r="E8" s="40"/>
      <c r="F8" s="53"/>
      <c r="G8" s="41"/>
      <c r="I8" s="39"/>
      <c r="J8" s="40"/>
      <c r="K8" s="49" t="s">
        <v>524</v>
      </c>
      <c r="L8" s="40"/>
      <c r="M8" s="53"/>
      <c r="N8" s="41"/>
      <c r="P8" s="39"/>
      <c r="Q8" s="40"/>
      <c r="R8" s="49" t="s">
        <v>525</v>
      </c>
      <c r="S8" s="40"/>
      <c r="T8" s="53"/>
      <c r="U8" s="55"/>
    </row>
    <row r="9" spans="2:27" ht="14.25" customHeight="1" x14ac:dyDescent="0.2">
      <c r="B9" s="42"/>
      <c r="C9" s="43"/>
      <c r="D9" s="43"/>
      <c r="E9" s="96" t="s">
        <v>504</v>
      </c>
      <c r="F9" s="96"/>
      <c r="G9" s="44"/>
      <c r="I9" s="42"/>
      <c r="J9" s="43"/>
      <c r="K9" s="43"/>
      <c r="L9" s="96" t="s">
        <v>535</v>
      </c>
      <c r="M9" s="96"/>
      <c r="N9" s="52"/>
      <c r="P9" s="42"/>
      <c r="Q9" s="43"/>
      <c r="R9" s="43"/>
      <c r="S9" s="96" t="s">
        <v>534</v>
      </c>
      <c r="T9" s="96"/>
      <c r="U9" s="50"/>
      <c r="AA9" s="37" t="s">
        <v>508</v>
      </c>
    </row>
    <row r="10" spans="2:27" ht="14.25" customHeight="1" x14ac:dyDescent="0.2">
      <c r="B10" s="42"/>
      <c r="C10" s="43"/>
      <c r="D10" s="43"/>
      <c r="E10" s="96"/>
      <c r="F10" s="96"/>
      <c r="G10" s="44"/>
      <c r="I10" s="42"/>
      <c r="J10" s="43"/>
      <c r="K10" s="43"/>
      <c r="L10" s="96"/>
      <c r="M10" s="96"/>
      <c r="N10" s="52"/>
      <c r="P10" s="42"/>
      <c r="Q10" s="43"/>
      <c r="R10" s="43"/>
      <c r="S10" s="96"/>
      <c r="T10" s="96"/>
      <c r="U10" s="50"/>
      <c r="AA10" s="2" t="s">
        <v>509</v>
      </c>
    </row>
    <row r="11" spans="2:27" s="62" customFormat="1" ht="15" x14ac:dyDescent="0.25">
      <c r="B11" s="59"/>
      <c r="C11" s="60"/>
      <c r="D11" s="60"/>
      <c r="E11" s="57" t="s">
        <v>506</v>
      </c>
      <c r="F11" s="58">
        <v>1</v>
      </c>
      <c r="G11" s="61"/>
      <c r="I11" s="59"/>
      <c r="J11" s="60"/>
      <c r="K11" s="60"/>
      <c r="L11" s="57" t="s">
        <v>506</v>
      </c>
      <c r="M11" s="78">
        <v>0</v>
      </c>
      <c r="N11" s="61"/>
      <c r="P11" s="59"/>
      <c r="Q11" s="60"/>
      <c r="R11" s="60"/>
      <c r="S11" s="57" t="s">
        <v>506</v>
      </c>
      <c r="T11" s="78">
        <v>0</v>
      </c>
      <c r="U11" s="63"/>
      <c r="AA11" s="62" t="s">
        <v>510</v>
      </c>
    </row>
    <row r="12" spans="2:27" x14ac:dyDescent="0.2">
      <c r="B12" s="42"/>
      <c r="C12" s="43"/>
      <c r="D12" s="43"/>
      <c r="E12" s="43"/>
      <c r="F12" s="48"/>
      <c r="G12" s="44"/>
      <c r="I12" s="42"/>
      <c r="J12" s="43"/>
      <c r="K12" s="43"/>
      <c r="L12" s="43"/>
      <c r="M12" s="48"/>
      <c r="N12" s="44"/>
      <c r="P12" s="42"/>
      <c r="Q12" s="43"/>
      <c r="R12" s="43"/>
      <c r="S12" s="43"/>
      <c r="T12" s="48"/>
      <c r="U12" s="50"/>
      <c r="AA12" s="37" t="s">
        <v>511</v>
      </c>
    </row>
    <row r="13" spans="2:27" ht="15" thickBot="1" x14ac:dyDescent="0.25">
      <c r="B13" s="42"/>
      <c r="C13" s="43"/>
      <c r="D13" s="43"/>
      <c r="E13" s="43"/>
      <c r="F13" s="48"/>
      <c r="G13" s="44"/>
      <c r="I13" s="42"/>
      <c r="J13" s="43"/>
      <c r="K13" s="43"/>
      <c r="L13" s="43"/>
      <c r="M13" s="48"/>
      <c r="N13" s="44"/>
      <c r="P13" s="45"/>
      <c r="Q13" s="46"/>
      <c r="R13" s="46"/>
      <c r="S13" s="46"/>
      <c r="T13" s="54"/>
      <c r="U13" s="56"/>
      <c r="AA13" s="37" t="s">
        <v>512</v>
      </c>
    </row>
    <row r="14" spans="2:27" ht="15" customHeight="1" thickBot="1" x14ac:dyDescent="0.25">
      <c r="B14" s="42"/>
      <c r="C14" s="43"/>
      <c r="D14" s="43"/>
      <c r="E14" s="96" t="s">
        <v>502</v>
      </c>
      <c r="F14" s="96"/>
      <c r="G14" s="44"/>
      <c r="I14" s="42"/>
      <c r="J14" s="43"/>
      <c r="K14" s="43"/>
      <c r="L14" s="96" t="s">
        <v>531</v>
      </c>
      <c r="M14" s="96"/>
      <c r="N14" s="51"/>
      <c r="AA14" s="37" t="s">
        <v>513</v>
      </c>
    </row>
    <row r="15" spans="2:27" ht="15" x14ac:dyDescent="0.2">
      <c r="B15" s="42"/>
      <c r="C15" s="43"/>
      <c r="D15" s="43"/>
      <c r="E15" s="96"/>
      <c r="F15" s="96"/>
      <c r="G15" s="44"/>
      <c r="I15" s="42"/>
      <c r="J15" s="43"/>
      <c r="K15" s="43"/>
      <c r="L15" s="96"/>
      <c r="M15" s="96"/>
      <c r="N15" s="51"/>
      <c r="P15" s="39"/>
      <c r="Q15" s="40"/>
      <c r="R15" s="49" t="s">
        <v>526</v>
      </c>
      <c r="S15" s="40"/>
      <c r="T15" s="53"/>
      <c r="U15" s="55"/>
      <c r="AA15" s="37" t="s">
        <v>514</v>
      </c>
    </row>
    <row r="16" spans="2:27" s="62" customFormat="1" ht="15" customHeight="1" x14ac:dyDescent="0.25">
      <c r="B16" s="59"/>
      <c r="C16" s="60"/>
      <c r="D16" s="60"/>
      <c r="E16" s="57" t="s">
        <v>506</v>
      </c>
      <c r="F16" s="77">
        <v>1</v>
      </c>
      <c r="G16" s="61"/>
      <c r="I16" s="59"/>
      <c r="J16" s="60"/>
      <c r="K16" s="60"/>
      <c r="L16" s="57" t="s">
        <v>506</v>
      </c>
      <c r="M16" s="78">
        <v>0</v>
      </c>
      <c r="N16" s="61"/>
      <c r="P16" s="59"/>
      <c r="Q16" s="60"/>
      <c r="R16" s="60"/>
      <c r="T16" s="73"/>
      <c r="U16" s="63"/>
      <c r="AA16" s="62" t="s">
        <v>515</v>
      </c>
    </row>
    <row r="17" spans="2:27" ht="14.25" customHeight="1" x14ac:dyDescent="0.2">
      <c r="B17" s="42"/>
      <c r="C17" s="43"/>
      <c r="D17" s="43"/>
      <c r="E17" s="43"/>
      <c r="F17" s="48"/>
      <c r="G17" s="44"/>
      <c r="I17" s="42"/>
      <c r="J17" s="43"/>
      <c r="K17" s="43"/>
      <c r="L17" s="43"/>
      <c r="M17" s="48"/>
      <c r="N17" s="44"/>
      <c r="P17" s="42"/>
      <c r="Q17" s="43"/>
      <c r="R17" s="43"/>
      <c r="S17" s="96" t="s">
        <v>540</v>
      </c>
      <c r="T17" s="96"/>
      <c r="U17" s="50"/>
      <c r="AA17" s="37" t="s">
        <v>516</v>
      </c>
    </row>
    <row r="18" spans="2:27" ht="14.25" customHeight="1" x14ac:dyDescent="0.2">
      <c r="B18" s="42"/>
      <c r="C18" s="43"/>
      <c r="D18" s="43"/>
      <c r="E18" s="43"/>
      <c r="F18" s="48"/>
      <c r="G18" s="44"/>
      <c r="I18" s="42"/>
      <c r="J18" s="43"/>
      <c r="K18" s="43"/>
      <c r="L18" s="43"/>
      <c r="M18" s="48"/>
      <c r="N18" s="44"/>
      <c r="P18" s="42"/>
      <c r="Q18" s="43"/>
      <c r="R18" s="43"/>
      <c r="S18" s="96"/>
      <c r="T18" s="96"/>
      <c r="U18" s="50"/>
      <c r="AA18" s="37" t="s">
        <v>517</v>
      </c>
    </row>
    <row r="19" spans="2:27" ht="14.25" customHeight="1" x14ac:dyDescent="0.25">
      <c r="B19" s="42"/>
      <c r="C19" s="43"/>
      <c r="D19" s="43"/>
      <c r="E19" s="96" t="s">
        <v>503</v>
      </c>
      <c r="F19" s="96"/>
      <c r="G19" s="44"/>
      <c r="I19" s="42"/>
      <c r="J19" s="43"/>
      <c r="K19" s="43"/>
      <c r="L19" s="96" t="s">
        <v>505</v>
      </c>
      <c r="M19" s="96"/>
      <c r="N19" s="51"/>
      <c r="P19" s="42"/>
      <c r="Q19" s="43"/>
      <c r="R19" s="43"/>
      <c r="S19" s="57" t="s">
        <v>506</v>
      </c>
      <c r="T19" s="78">
        <v>0</v>
      </c>
      <c r="U19" s="50"/>
      <c r="AA19" s="37" t="s">
        <v>519</v>
      </c>
    </row>
    <row r="20" spans="2:27" ht="15" customHeight="1" thickBot="1" x14ac:dyDescent="0.25">
      <c r="B20" s="42"/>
      <c r="C20" s="43"/>
      <c r="D20" s="43"/>
      <c r="E20" s="96"/>
      <c r="F20" s="96"/>
      <c r="G20" s="44"/>
      <c r="I20" s="42"/>
      <c r="J20" s="43"/>
      <c r="K20" s="43"/>
      <c r="L20" s="96"/>
      <c r="M20" s="96"/>
      <c r="N20" s="51"/>
      <c r="P20" s="45"/>
      <c r="Q20" s="46"/>
      <c r="R20" s="46"/>
      <c r="S20" s="46"/>
      <c r="T20" s="54"/>
      <c r="U20" s="56"/>
      <c r="AA20" s="37" t="s">
        <v>518</v>
      </c>
    </row>
    <row r="21" spans="2:27" ht="15" customHeight="1" thickBot="1" x14ac:dyDescent="0.3">
      <c r="B21" s="42"/>
      <c r="C21" s="43"/>
      <c r="D21" s="43"/>
      <c r="E21" s="57" t="s">
        <v>506</v>
      </c>
      <c r="F21" s="78">
        <v>0</v>
      </c>
      <c r="G21" s="44"/>
      <c r="I21" s="42"/>
      <c r="J21" s="43"/>
      <c r="K21" s="43"/>
      <c r="L21" s="57" t="s">
        <v>506</v>
      </c>
      <c r="M21" s="78">
        <v>0</v>
      </c>
      <c r="N21" s="44"/>
      <c r="AA21" s="37" t="s">
        <v>536</v>
      </c>
    </row>
    <row r="22" spans="2:27" s="62" customFormat="1" ht="15" x14ac:dyDescent="0.2">
      <c r="B22" s="59"/>
      <c r="C22" s="60"/>
      <c r="D22" s="60"/>
      <c r="G22" s="61"/>
      <c r="I22" s="59"/>
      <c r="J22" s="60"/>
      <c r="K22" s="60"/>
      <c r="L22" s="60"/>
      <c r="M22" s="64"/>
      <c r="N22" s="61"/>
      <c r="P22" s="65"/>
      <c r="Q22" s="74" t="s">
        <v>527</v>
      </c>
      <c r="R22" s="66"/>
      <c r="S22" s="66"/>
      <c r="T22" s="67"/>
      <c r="U22" s="68"/>
      <c r="AA22" s="62" t="s">
        <v>520</v>
      </c>
    </row>
    <row r="23" spans="2:27" ht="14.25" customHeight="1" x14ac:dyDescent="0.2">
      <c r="B23" s="42"/>
      <c r="C23" s="43"/>
      <c r="D23" s="43"/>
      <c r="E23" s="43"/>
      <c r="F23" s="48"/>
      <c r="G23" s="44"/>
      <c r="I23" s="42"/>
      <c r="J23" s="43"/>
      <c r="K23" s="43"/>
      <c r="L23" s="43"/>
      <c r="M23" s="48"/>
      <c r="N23" s="44"/>
      <c r="P23" s="42"/>
      <c r="Q23" s="43"/>
      <c r="R23" s="43"/>
      <c r="T23" s="73"/>
      <c r="U23" s="50"/>
      <c r="AA23" s="37" t="s">
        <v>521</v>
      </c>
    </row>
    <row r="24" spans="2:27" ht="14.25" customHeight="1" x14ac:dyDescent="0.2">
      <c r="B24" s="42"/>
      <c r="C24" s="43"/>
      <c r="D24" s="43"/>
      <c r="E24" s="96" t="s">
        <v>501</v>
      </c>
      <c r="F24" s="96"/>
      <c r="G24" s="44"/>
      <c r="I24" s="42"/>
      <c r="J24" s="43"/>
      <c r="K24" s="43"/>
      <c r="L24" s="96" t="s">
        <v>532</v>
      </c>
      <c r="M24" s="96"/>
      <c r="N24" s="51"/>
      <c r="P24" s="42"/>
      <c r="Q24" s="43"/>
      <c r="R24" s="43"/>
      <c r="S24" s="96" t="s">
        <v>539</v>
      </c>
      <c r="T24" s="96"/>
      <c r="U24" s="50"/>
      <c r="AA24" s="37" t="s">
        <v>522</v>
      </c>
    </row>
    <row r="25" spans="2:27" ht="14.25" customHeight="1" x14ac:dyDescent="0.2">
      <c r="B25" s="42"/>
      <c r="C25" s="43"/>
      <c r="D25" s="43"/>
      <c r="E25" s="96"/>
      <c r="F25" s="96"/>
      <c r="G25" s="44"/>
      <c r="I25" s="42"/>
      <c r="J25" s="43"/>
      <c r="K25" s="43"/>
      <c r="L25" s="96"/>
      <c r="M25" s="96"/>
      <c r="N25" s="51"/>
      <c r="P25" s="42"/>
      <c r="Q25" s="43"/>
      <c r="R25" s="43"/>
      <c r="S25" s="96"/>
      <c r="T25" s="96"/>
      <c r="U25" s="50"/>
    </row>
    <row r="26" spans="2:27" ht="14.25" customHeight="1" x14ac:dyDescent="0.25">
      <c r="B26" s="42"/>
      <c r="C26" s="43"/>
      <c r="D26" s="43"/>
      <c r="E26" s="57" t="s">
        <v>506</v>
      </c>
      <c r="F26" s="78">
        <v>0</v>
      </c>
      <c r="G26" s="44"/>
      <c r="I26" s="42"/>
      <c r="J26" s="43"/>
      <c r="K26" s="43"/>
      <c r="L26" s="57" t="s">
        <v>506</v>
      </c>
      <c r="M26" s="78">
        <v>0</v>
      </c>
      <c r="N26" s="44"/>
      <c r="P26" s="42"/>
      <c r="Q26" s="43"/>
      <c r="R26" s="43"/>
      <c r="S26" s="57" t="s">
        <v>506</v>
      </c>
      <c r="T26" s="78">
        <v>0</v>
      </c>
      <c r="U26" s="50"/>
    </row>
    <row r="27" spans="2:27" s="62" customFormat="1" ht="15" thickBot="1" x14ac:dyDescent="0.25">
      <c r="B27" s="59"/>
      <c r="C27" s="60"/>
      <c r="D27" s="60"/>
      <c r="G27" s="61"/>
      <c r="I27" s="59"/>
      <c r="J27" s="60"/>
      <c r="K27" s="60"/>
      <c r="L27" s="60"/>
      <c r="M27" s="64"/>
      <c r="N27" s="61"/>
      <c r="P27" s="69"/>
      <c r="Q27" s="70"/>
      <c r="R27" s="70"/>
      <c r="S27" s="70"/>
      <c r="T27" s="71"/>
      <c r="U27" s="72"/>
    </row>
    <row r="28" spans="2:27" ht="10.5" customHeight="1" thickBot="1" x14ac:dyDescent="0.25">
      <c r="B28" s="42"/>
      <c r="C28" s="43"/>
      <c r="D28" s="43"/>
      <c r="E28" s="43"/>
      <c r="F28" s="48"/>
      <c r="G28" s="44"/>
      <c r="I28" s="42"/>
      <c r="J28" s="43"/>
      <c r="K28" s="43"/>
      <c r="L28" s="43"/>
      <c r="M28" s="48"/>
      <c r="N28" s="44"/>
    </row>
    <row r="29" spans="2:27" ht="15" customHeight="1" x14ac:dyDescent="0.2">
      <c r="B29" s="42"/>
      <c r="C29" s="43"/>
      <c r="D29" s="43"/>
      <c r="E29" s="96" t="s">
        <v>507</v>
      </c>
      <c r="F29" s="96"/>
      <c r="G29" s="44"/>
      <c r="I29" s="42"/>
      <c r="J29" s="43"/>
      <c r="K29" s="43"/>
      <c r="L29" s="96" t="s">
        <v>533</v>
      </c>
      <c r="M29" s="96"/>
      <c r="N29" s="51"/>
      <c r="P29" s="65"/>
      <c r="Q29" s="40"/>
      <c r="R29" s="74" t="s">
        <v>537</v>
      </c>
      <c r="S29" s="66"/>
      <c r="T29" s="67"/>
      <c r="U29" s="68"/>
    </row>
    <row r="30" spans="2:27" ht="14.25" customHeight="1" x14ac:dyDescent="0.2">
      <c r="B30" s="42"/>
      <c r="C30" s="43"/>
      <c r="D30" s="43"/>
      <c r="E30" s="96"/>
      <c r="F30" s="96"/>
      <c r="G30" s="44"/>
      <c r="I30" s="42"/>
      <c r="J30" s="43"/>
      <c r="K30" s="43"/>
      <c r="L30" s="96"/>
      <c r="M30" s="96"/>
      <c r="N30" s="51"/>
      <c r="P30" s="42"/>
      <c r="Q30" s="43"/>
      <c r="R30" s="43"/>
      <c r="S30" s="96" t="s">
        <v>538</v>
      </c>
      <c r="T30" s="96"/>
      <c r="U30" s="50"/>
    </row>
    <row r="31" spans="2:27" ht="15" customHeight="1" x14ac:dyDescent="0.25">
      <c r="B31" s="42"/>
      <c r="C31" s="43"/>
      <c r="D31" s="43"/>
      <c r="E31" s="57" t="s">
        <v>506</v>
      </c>
      <c r="F31" s="78">
        <v>0</v>
      </c>
      <c r="G31" s="44"/>
      <c r="I31" s="42"/>
      <c r="J31" s="43"/>
      <c r="K31" s="43"/>
      <c r="L31" s="57" t="s">
        <v>506</v>
      </c>
      <c r="M31" s="78">
        <v>0</v>
      </c>
      <c r="N31" s="44"/>
      <c r="P31" s="42"/>
      <c r="Q31" s="43"/>
      <c r="R31" s="43"/>
      <c r="S31" s="96"/>
      <c r="T31" s="96"/>
      <c r="U31" s="50"/>
    </row>
    <row r="32" spans="2:27" ht="14.25" customHeight="1" x14ac:dyDescent="0.25">
      <c r="B32" s="42"/>
      <c r="C32" s="43"/>
      <c r="D32" s="43"/>
      <c r="G32" s="44"/>
      <c r="I32" s="42"/>
      <c r="J32" s="43"/>
      <c r="K32" s="43"/>
      <c r="L32" s="43"/>
      <c r="M32" s="48"/>
      <c r="N32" s="44"/>
      <c r="P32" s="42"/>
      <c r="Q32" s="43"/>
      <c r="R32" s="43"/>
      <c r="S32" s="57" t="s">
        <v>506</v>
      </c>
      <c r="T32" s="78">
        <v>0</v>
      </c>
      <c r="U32" s="50"/>
    </row>
    <row r="33" spans="2:21" x14ac:dyDescent="0.2">
      <c r="B33" s="42"/>
      <c r="C33" s="43"/>
      <c r="D33" s="43"/>
      <c r="E33" s="43"/>
      <c r="F33" s="48"/>
      <c r="G33" s="44"/>
      <c r="I33" s="42"/>
      <c r="J33" s="43"/>
      <c r="K33" s="43"/>
      <c r="L33" s="43"/>
      <c r="M33" s="48"/>
      <c r="N33" s="44"/>
      <c r="P33" s="42"/>
      <c r="Q33" s="43"/>
      <c r="R33" s="43"/>
      <c r="T33" s="37"/>
      <c r="U33" s="50"/>
    </row>
    <row r="34" spans="2:21" ht="8.25" customHeight="1" thickBot="1" x14ac:dyDescent="0.25">
      <c r="B34" s="45"/>
      <c r="C34" s="46"/>
      <c r="D34" s="46"/>
      <c r="E34" s="46"/>
      <c r="F34" s="54"/>
      <c r="G34" s="47"/>
      <c r="I34" s="45"/>
      <c r="J34" s="46"/>
      <c r="K34" s="46"/>
      <c r="L34" s="46"/>
      <c r="M34" s="54"/>
      <c r="N34" s="47"/>
      <c r="P34" s="69"/>
      <c r="Q34" s="70"/>
      <c r="R34" s="70"/>
      <c r="S34" s="70"/>
      <c r="T34" s="71"/>
      <c r="U34" s="72"/>
    </row>
  </sheetData>
  <mergeCells count="14">
    <mergeCell ref="E9:F10"/>
    <mergeCell ref="E14:F15"/>
    <mergeCell ref="S9:T10"/>
    <mergeCell ref="L9:M10"/>
    <mergeCell ref="L14:M15"/>
    <mergeCell ref="E19:F20"/>
    <mergeCell ref="S24:T25"/>
    <mergeCell ref="S17:T18"/>
    <mergeCell ref="E24:F25"/>
    <mergeCell ref="E29:F30"/>
    <mergeCell ref="S30:T31"/>
    <mergeCell ref="L19:M20"/>
    <mergeCell ref="L24:M25"/>
    <mergeCell ref="L29:M30"/>
  </mergeCells>
  <conditionalFormatting sqref="F5">
    <cfRule type="colorScale" priority="39">
      <colorScale>
        <cfvo type="min"/>
        <cfvo type="max"/>
        <color rgb="FFFF7128"/>
        <color rgb="FFFFEF9C"/>
      </colorScale>
    </cfRule>
    <cfRule type="cellIs" dxfId="28" priority="40" operator="equal">
      <formula>$AA$11</formula>
    </cfRule>
    <cfRule type="cellIs" dxfId="27" priority="41" operator="equal">
      <formula>$AA$10</formula>
    </cfRule>
  </conditionalFormatting>
  <conditionalFormatting sqref="F3">
    <cfRule type="cellIs" dxfId="26" priority="24" operator="equal">
      <formula>$AA$24</formula>
    </cfRule>
    <cfRule type="cellIs" dxfId="25" priority="25" operator="equal">
      <formula>$AA$22</formula>
    </cfRule>
    <cfRule type="cellIs" dxfId="24" priority="26" operator="equal">
      <formula>$AA$21</formula>
    </cfRule>
    <cfRule type="cellIs" dxfId="23" priority="27" operator="equal">
      <formula>$AA$15</formula>
    </cfRule>
    <cfRule type="cellIs" dxfId="22" priority="28" operator="equal">
      <formula>$AA$14</formula>
    </cfRule>
    <cfRule type="cellIs" dxfId="21" priority="29" operator="equal">
      <formula>$AA$19</formula>
    </cfRule>
    <cfRule type="cellIs" dxfId="20" priority="30" operator="equal">
      <formula>$AA$12</formula>
    </cfRule>
    <cfRule type="cellIs" dxfId="19" priority="31" operator="equal">
      <formula>$AA$16</formula>
    </cfRule>
    <cfRule type="cellIs" dxfId="18" priority="32" operator="equal">
      <formula>$AA$17</formula>
    </cfRule>
    <cfRule type="cellIs" dxfId="17" priority="33" operator="equal">
      <formula>$AA$20</formula>
    </cfRule>
    <cfRule type="cellIs" dxfId="16" priority="34" operator="equal">
      <formula>$AA$23</formula>
    </cfRule>
    <cfRule type="cellIs" dxfId="15" priority="35" operator="equal">
      <formula>$AA$18</formula>
    </cfRule>
    <cfRule type="cellIs" dxfId="14" priority="36" operator="equal">
      <formula>$AA$13</formula>
    </cfRule>
    <cfRule type="cellIs" dxfId="13" priority="37" operator="equal">
      <formula>$AA$11</formula>
    </cfRule>
    <cfRule type="cellIs" dxfId="12" priority="38" operator="equal">
      <formula>$AA$10</formula>
    </cfRule>
  </conditionalFormatting>
  <conditionalFormatting sqref="F21">
    <cfRule type="cellIs" dxfId="11" priority="23" operator="greaterThan">
      <formula>0</formula>
    </cfRule>
  </conditionalFormatting>
  <conditionalFormatting sqref="T26">
    <cfRule type="cellIs" dxfId="10" priority="13" operator="greaterThan">
      <formula>0</formula>
    </cfRule>
  </conditionalFormatting>
  <conditionalFormatting sqref="F26">
    <cfRule type="cellIs" dxfId="9" priority="10" operator="greaterThan">
      <formula>0</formula>
    </cfRule>
  </conditionalFormatting>
  <conditionalFormatting sqref="F31">
    <cfRule type="cellIs" dxfId="8" priority="9" operator="greaterThan">
      <formula>0</formula>
    </cfRule>
  </conditionalFormatting>
  <conditionalFormatting sqref="M31">
    <cfRule type="cellIs" dxfId="7" priority="8" operator="greaterThan">
      <formula>0</formula>
    </cfRule>
  </conditionalFormatting>
  <conditionalFormatting sqref="M26">
    <cfRule type="cellIs" dxfId="6" priority="7" operator="greaterThan">
      <formula>0</formula>
    </cfRule>
  </conditionalFormatting>
  <conditionalFormatting sqref="M21">
    <cfRule type="cellIs" dxfId="5" priority="6" operator="greaterThan">
      <formula>0</formula>
    </cfRule>
  </conditionalFormatting>
  <conditionalFormatting sqref="M16">
    <cfRule type="cellIs" dxfId="4" priority="5" operator="greaterThan">
      <formula>0</formula>
    </cfRule>
  </conditionalFormatting>
  <conditionalFormatting sqref="M11">
    <cfRule type="cellIs" dxfId="3" priority="4" operator="greaterThan">
      <formula>0</formula>
    </cfRule>
  </conditionalFormatting>
  <conditionalFormatting sqref="T11">
    <cfRule type="cellIs" dxfId="2" priority="3" operator="greaterThan">
      <formula>0</formula>
    </cfRule>
  </conditionalFormatting>
  <conditionalFormatting sqref="T19">
    <cfRule type="cellIs" dxfId="1" priority="2" operator="greaterThan">
      <formula>0</formula>
    </cfRule>
  </conditionalFormatting>
  <conditionalFormatting sqref="T32">
    <cfRule type="cellIs" dxfId="0" priority="1" operator="greaterThan">
      <formula>0</formula>
    </cfRule>
  </conditionalFormatting>
  <dataValidations count="7">
    <dataValidation type="list" allowBlank="1" showInputMessage="1" showErrorMessage="1" sqref="F3" xr:uid="{ADE264DD-DCA1-480A-A76C-0DAF93541EA1}">
      <formula1>$AA$9:$AA$24</formula1>
    </dataValidation>
    <dataValidation type="list" allowBlank="1" showInputMessage="1" showErrorMessage="1" sqref="F5" xr:uid="{4B784574-8120-4B46-B8BA-EDF3C1C6D879}">
      <formula1>$AA$9:$AA$11</formula1>
    </dataValidation>
    <dataValidation type="whole" operator="equal" allowBlank="1" showInputMessage="1" showErrorMessage="1" sqref="F11" xr:uid="{0564D77E-B077-4B9C-8DBC-E4B13AEB5043}">
      <formula1>1</formula1>
    </dataValidation>
    <dataValidation type="whole" operator="greaterThan" allowBlank="1" showInputMessage="1" showErrorMessage="1" error="El Gateway ya incluye un comando escenario _x000a_K4500C = Gateway + Comando escenario Entrar &amp; Salir" sqref="F16" xr:uid="{D47FE20F-5EC3-4934-A495-6620A820D128}">
      <formula1>0</formula1>
    </dataValidation>
    <dataValidation type="whole" allowBlank="1" showInputMessage="1" showErrorMessage="1" sqref="F21 M11 T19 F26 F31 M31 M26 M21 M16 T11 T32" xr:uid="{AC98ADF2-4B0B-488A-BFF2-A2FEE12F71E8}">
      <formula1>0</formula1>
      <formula2>99</formula2>
    </dataValidation>
    <dataValidation type="whole" operator="lessThanOrEqual" allowBlank="1" showInputMessage="1" showErrorMessage="1" error="Solo se puede tener un medidor de consumo por proyecto." sqref="T26" xr:uid="{9387A3B8-CF48-4002-9C5B-667F463C83CE}">
      <formula1>1</formula1>
    </dataValidation>
    <dataValidation type="whole" operator="lessThanOrEqual" allowBlank="1" showInputMessage="1" showErrorMessage="1" error="Máximo 100 dispositivos Smart por sistema" sqref="W8" xr:uid="{95BCFE07-C4C9-4D23-BAB8-8BA01FCB813D}">
      <formula1>100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8FEC3-BB59-4CF1-8204-5C5EE89B1E81}">
  <dimension ref="A1:G56"/>
  <sheetViews>
    <sheetView zoomScale="90" zoomScaleNormal="90" zoomScaleSheetLayoutView="90" workbookViewId="0">
      <pane ySplit="1" topLeftCell="A2" activePane="bottomLeft" state="frozen"/>
      <selection activeCell="N25" sqref="N25"/>
      <selection pane="bottomLeft" activeCell="F2" sqref="F2"/>
    </sheetView>
  </sheetViews>
  <sheetFormatPr baseColWidth="10" defaultColWidth="11.42578125" defaultRowHeight="12.75" customHeight="1" x14ac:dyDescent="0.2"/>
  <cols>
    <col min="1" max="1" width="10.7109375" style="16" customWidth="1"/>
    <col min="2" max="2" width="13.85546875" style="13" customWidth="1"/>
    <col min="3" max="3" width="13.42578125" style="5" bestFit="1" customWidth="1"/>
    <col min="4" max="4" width="3" style="5" customWidth="1"/>
    <col min="5" max="5" width="75.5703125" style="5" customWidth="1"/>
    <col min="6" max="6" width="11.42578125" style="84"/>
    <col min="7" max="16384" width="11.42578125" style="2"/>
  </cols>
  <sheetData>
    <row r="1" spans="1:6" ht="12.75" customHeight="1" x14ac:dyDescent="0.2">
      <c r="A1" s="15"/>
      <c r="B1" s="97" t="s">
        <v>0</v>
      </c>
      <c r="C1" s="1" t="s">
        <v>1</v>
      </c>
      <c r="D1" s="1"/>
      <c r="E1" s="1" t="s">
        <v>2</v>
      </c>
      <c r="F1" s="84" t="s">
        <v>506</v>
      </c>
    </row>
    <row r="2" spans="1:6" s="27" customFormat="1" ht="14.25" x14ac:dyDescent="0.2">
      <c r="A2" s="21"/>
      <c r="B2" s="98" t="s">
        <v>498</v>
      </c>
      <c r="C2" s="3" t="s">
        <v>435</v>
      </c>
      <c r="D2" s="3"/>
      <c r="E2" s="28" t="s">
        <v>497</v>
      </c>
      <c r="F2" s="84">
        <f>'Hoja de Captura'!F11</f>
        <v>1</v>
      </c>
    </row>
    <row r="3" spans="1:6" s="27" customFormat="1" ht="14.25" x14ac:dyDescent="0.2">
      <c r="A3" s="21"/>
      <c r="B3" s="98" t="s">
        <v>496</v>
      </c>
      <c r="C3" s="3" t="s">
        <v>435</v>
      </c>
      <c r="D3" s="3"/>
      <c r="E3" s="28" t="s">
        <v>495</v>
      </c>
      <c r="F3" s="84">
        <f>'Hoja de Captura'!M11+('Hoja de Captura'!M16*2)+('Hoja de Captura'!M21*3)+'Hoja de Captura'!M31</f>
        <v>0</v>
      </c>
    </row>
    <row r="4" spans="1:6" s="27" customFormat="1" ht="14.25" x14ac:dyDescent="0.2">
      <c r="A4" s="21"/>
      <c r="B4" s="98" t="s">
        <v>494</v>
      </c>
      <c r="C4" s="3" t="s">
        <v>435</v>
      </c>
      <c r="D4" s="3"/>
      <c r="E4" s="28" t="s">
        <v>493</v>
      </c>
      <c r="F4" s="84">
        <f>'Hoja de Captura'!M26+'Hoja de Captura'!M31</f>
        <v>0</v>
      </c>
    </row>
    <row r="5" spans="1:6" s="27" customFormat="1" ht="14.25" x14ac:dyDescent="0.2">
      <c r="A5" s="21"/>
      <c r="B5" s="98" t="s">
        <v>492</v>
      </c>
      <c r="C5" s="3" t="s">
        <v>435</v>
      </c>
      <c r="D5" s="3"/>
      <c r="E5" s="28" t="s">
        <v>491</v>
      </c>
      <c r="F5" s="84">
        <f>'Hoja de Captura'!T32</f>
        <v>0</v>
      </c>
    </row>
    <row r="6" spans="1:6" s="27" customFormat="1" ht="14.25" x14ac:dyDescent="0.2">
      <c r="A6" s="21"/>
      <c r="B6" s="99" t="s">
        <v>490</v>
      </c>
      <c r="C6" s="3" t="s">
        <v>435</v>
      </c>
      <c r="D6" s="3"/>
      <c r="E6" s="3" t="s">
        <v>489</v>
      </c>
      <c r="F6" s="84">
        <f>'Hoja de Captura'!T11</f>
        <v>0</v>
      </c>
    </row>
    <row r="7" spans="1:6" s="27" customFormat="1" ht="14.25" x14ac:dyDescent="0.2">
      <c r="A7" s="21"/>
      <c r="B7" s="98" t="s">
        <v>488</v>
      </c>
      <c r="C7" s="3" t="s">
        <v>435</v>
      </c>
      <c r="D7" s="3"/>
      <c r="E7" s="28" t="s">
        <v>487</v>
      </c>
      <c r="F7" s="84">
        <f>'Hoja de Captura'!T26</f>
        <v>0</v>
      </c>
    </row>
    <row r="8" spans="1:6" s="27" customFormat="1" ht="14.25" x14ac:dyDescent="0.2">
      <c r="A8" s="81" t="s">
        <v>8</v>
      </c>
      <c r="B8" s="100" t="s">
        <v>486</v>
      </c>
      <c r="C8" s="82" t="s">
        <v>435</v>
      </c>
      <c r="D8" s="82"/>
      <c r="E8" s="82" t="s">
        <v>485</v>
      </c>
      <c r="F8" s="85">
        <f>'Hoja de Captura'!T19</f>
        <v>0</v>
      </c>
    </row>
    <row r="9" spans="1:6" s="27" customFormat="1" ht="14.25" x14ac:dyDescent="0.2">
      <c r="A9" s="81" t="s">
        <v>8</v>
      </c>
      <c r="B9" s="101" t="s">
        <v>484</v>
      </c>
      <c r="C9" s="82" t="s">
        <v>435</v>
      </c>
      <c r="D9" s="82"/>
      <c r="E9" s="83" t="s">
        <v>483</v>
      </c>
      <c r="F9" s="85">
        <f>'Hoja de Captura'!F31</f>
        <v>0</v>
      </c>
    </row>
    <row r="10" spans="1:6" s="27" customFormat="1" ht="14.25" x14ac:dyDescent="0.2">
      <c r="A10" s="21"/>
      <c r="B10" s="99" t="s">
        <v>482</v>
      </c>
      <c r="C10" s="3" t="s">
        <v>435</v>
      </c>
      <c r="D10" s="3"/>
      <c r="E10" s="3" t="s">
        <v>481</v>
      </c>
      <c r="F10" s="84">
        <f>'Hoja de Captura'!F26</f>
        <v>0</v>
      </c>
    </row>
    <row r="11" spans="1:6" s="27" customFormat="1" ht="14.25" x14ac:dyDescent="0.2">
      <c r="A11" s="21"/>
      <c r="B11" s="98" t="s">
        <v>480</v>
      </c>
      <c r="C11" s="3" t="s">
        <v>435</v>
      </c>
      <c r="D11" s="3"/>
      <c r="E11" s="28" t="s">
        <v>479</v>
      </c>
      <c r="F11" s="84">
        <f>'Hoja de Captura'!F16-1</f>
        <v>0</v>
      </c>
    </row>
    <row r="12" spans="1:6" s="4" customFormat="1" ht="15" x14ac:dyDescent="0.25">
      <c r="A12" s="32"/>
      <c r="B12" s="99" t="s">
        <v>478</v>
      </c>
      <c r="C12" s="3" t="s">
        <v>435</v>
      </c>
      <c r="D12" s="3"/>
      <c r="E12" s="3" t="s">
        <v>477</v>
      </c>
      <c r="F12" s="84">
        <f>'Hoja de Captura'!F21</f>
        <v>0</v>
      </c>
    </row>
    <row r="13" spans="1:6" s="4" customFormat="1" ht="15" x14ac:dyDescent="0.25">
      <c r="A13" s="21"/>
      <c r="B13" s="99" t="str">
        <f>CONCATENATE((MID('Hoja de Captura'!$F$5,1,2)),"31")</f>
        <v>KW31</v>
      </c>
      <c r="C13" s="3" t="str">
        <f>VLOOKUP(B13,'Living Now Oct19'!B:E,2,0)</f>
        <v>Living Now Smart</v>
      </c>
      <c r="D13" s="3"/>
      <c r="E13" s="3" t="str">
        <f>VLOOKUP(B13,'Living Now Oct19'!B:E,4,0)</f>
        <v>Cubretecla modulo para contacto conectado 1 mód. color blanco</v>
      </c>
      <c r="F13" s="84">
        <f>F6</f>
        <v>0</v>
      </c>
    </row>
    <row r="14" spans="1:6" s="4" customFormat="1" ht="15" x14ac:dyDescent="0.25">
      <c r="A14" s="21"/>
      <c r="B14" s="99" t="str">
        <f>CONCATENATE((MID('Hoja de Captura'!$F$5,1,2)),"30M2")</f>
        <v>KW30M2</v>
      </c>
      <c r="C14" s="3" t="str">
        <f>VLOOKUP(B14,'Living Now Oct19'!B:E,2,0)</f>
        <v>Living Now Smart</v>
      </c>
      <c r="D14" s="3"/>
      <c r="E14" s="3" t="str">
        <f>VLOOKUP(B14,'Living Now Oct19'!B:E,4,0)</f>
        <v>Cubretecla Gateway 2 mód. color blanco</v>
      </c>
      <c r="F14" s="84">
        <f>'Hoja de Captura'!F11</f>
        <v>1</v>
      </c>
    </row>
    <row r="15" spans="1:6" s="4" customFormat="1" ht="15" x14ac:dyDescent="0.25">
      <c r="A15" s="21"/>
      <c r="B15" s="99" t="str">
        <f>CONCATENATE((MID('Hoja de Captura'!$F$5,1,2)),"40M2")</f>
        <v>KW40M2</v>
      </c>
      <c r="C15" s="3" t="str">
        <f>VLOOKUP(B15,'Living Now Oct19'!B:E,2,0)</f>
        <v>Living Now Smart</v>
      </c>
      <c r="D15" s="3"/>
      <c r="E15" s="3" t="str">
        <f>VLOOKUP(B15,'Living Now Oct19'!B:E,4,0)</f>
        <v>Cubretecla Comando escenario Entrar &amp; Salir Inalambrico 2 mod. Blanco</v>
      </c>
      <c r="F15" s="84">
        <f>'Hoja de Captura'!F16</f>
        <v>1</v>
      </c>
    </row>
    <row r="16" spans="1:6" s="4" customFormat="1" ht="15" x14ac:dyDescent="0.25">
      <c r="A16" s="21"/>
      <c r="B16" s="99" t="str">
        <f>CONCATENATE((MID('Hoja de Captura'!$F$5,1,2)),"41M2")</f>
        <v>KW41M2</v>
      </c>
      <c r="C16" s="3" t="str">
        <f>VLOOKUP(B16,'Living Now Oct19'!B:E,2,0)</f>
        <v>Living Now Smart</v>
      </c>
      <c r="D16" s="3"/>
      <c r="E16" s="3" t="str">
        <f>VLOOKUP(B16,'Living Now Oct19'!B:E,4,0)</f>
        <v>Cubretecla Comando escenario Día &amp; Noche Inalambrico 2 mod. Blanco</v>
      </c>
      <c r="F16" s="84">
        <f>'Hoja de Captura'!F21</f>
        <v>0</v>
      </c>
    </row>
    <row r="17" spans="1:7" s="4" customFormat="1" ht="15" x14ac:dyDescent="0.25">
      <c r="A17" s="21"/>
      <c r="B17" s="99" t="str">
        <f>CONCATENATE((MID('Hoja de Captura'!$F$5,1,2)),"42M2")</f>
        <v>KW42M2</v>
      </c>
      <c r="C17" s="3" t="str">
        <f>VLOOKUP(B17,'Living Now Oct19'!B:E,2,0)</f>
        <v>Living Now Smart</v>
      </c>
      <c r="D17" s="3"/>
      <c r="E17" s="3" t="str">
        <f>VLOOKUP(B17,'Living Now Oct19'!B:E,4,0)</f>
        <v>Cubretecla Comando de luces inalambrico 2 mód. color blanco</v>
      </c>
      <c r="F17" s="84">
        <f>'Hoja de Captura'!F26</f>
        <v>0</v>
      </c>
    </row>
    <row r="18" spans="1:7" s="4" customFormat="1" ht="15" x14ac:dyDescent="0.25">
      <c r="A18" s="21"/>
      <c r="B18" s="99" t="str">
        <f>CONCATENATE((MID('Hoja de Captura'!$F$5,1,2)),"43M2")</f>
        <v>KW43M2</v>
      </c>
      <c r="C18" s="3" t="str">
        <f>VLOOKUP(B18,'Living Now Oct19'!B:E,2,0)</f>
        <v>Living Now Smart</v>
      </c>
      <c r="D18" s="3"/>
      <c r="E18" s="3" t="str">
        <f>VLOOKUP(B18,'Living Now Oct19'!B:E,4,0)</f>
        <v>Cubretecla Comando persianas inalambrico 2 mód. color blanco</v>
      </c>
      <c r="F18" s="84">
        <f>'Hoja de Captura'!F31</f>
        <v>0</v>
      </c>
    </row>
    <row r="19" spans="1:7" s="4" customFormat="1" ht="15" x14ac:dyDescent="0.25">
      <c r="A19" s="21"/>
      <c r="B19" s="99" t="str">
        <f>CONCATENATE((MID('Hoja de Captura'!$F$5,1,2)),"32M2")</f>
        <v>KW32M2</v>
      </c>
      <c r="C19" s="3" t="str">
        <f>VLOOKUP(B19,'Living Now Oct19'!B:E,2,0)</f>
        <v>Living Now Smart</v>
      </c>
      <c r="D19" s="3"/>
      <c r="E19" s="3" t="str">
        <f>VLOOKUP(B19,'Living Now Oct19'!B:E,4,0)</f>
        <v>Cubretecla actuador de persianas 2 mód. color blanco</v>
      </c>
      <c r="F19" s="84">
        <f>F8</f>
        <v>0</v>
      </c>
    </row>
    <row r="20" spans="1:7" s="4" customFormat="1" ht="15" x14ac:dyDescent="0.25">
      <c r="A20" s="21"/>
      <c r="B20" s="99" t="str">
        <f>CONCATENATE((MID('Hoja de Captura'!$F$5,1,2)),"33M2")</f>
        <v>KW33M2</v>
      </c>
      <c r="C20" s="3" t="str">
        <f>VLOOKUP(B20,'Living Now Oct19'!B:E,2,0)</f>
        <v>Living Now Smart</v>
      </c>
      <c r="D20" s="3"/>
      <c r="E20" s="3" t="str">
        <f>VLOOKUP(B20,'Living Now Oct19'!B:E,4,0)</f>
        <v>Cubretecla dimmer smart 2 mód. color blanco</v>
      </c>
      <c r="F20" s="84">
        <f>F4</f>
        <v>0</v>
      </c>
    </row>
    <row r="21" spans="1:7" s="27" customFormat="1" ht="14.25" x14ac:dyDescent="0.2">
      <c r="A21" s="21"/>
      <c r="B21" s="99" t="s">
        <v>67</v>
      </c>
      <c r="C21" s="3" t="str">
        <f>VLOOKUP(B21,'Living Now Oct19'!B:E,2,0)</f>
        <v>Living Now</v>
      </c>
      <c r="D21" s="3"/>
      <c r="E21" s="3" t="str">
        <f>VLOOKUP(B21,'Living Now Oct19'!B:E,4,0)</f>
        <v>Falso polo medio módulo</v>
      </c>
      <c r="F21" s="84">
        <f>F19*2</f>
        <v>0</v>
      </c>
    </row>
    <row r="22" spans="1:7" s="27" customFormat="1" ht="14.25" x14ac:dyDescent="0.2">
      <c r="A22" s="21"/>
      <c r="B22" s="99" t="s">
        <v>66</v>
      </c>
      <c r="C22" s="3" t="str">
        <f>VLOOKUP(B22,'Living Now Oct19'!B:E,2,0)</f>
        <v>Living Now</v>
      </c>
      <c r="D22" s="3"/>
      <c r="E22" s="3" t="str">
        <f>VLOOKUP(B22,'Living Now Oct19'!B:E,4,0)</f>
        <v>Falso polo 1 mód.</v>
      </c>
      <c r="F22" s="84">
        <f>'Hoja de Captura'!F11+'Hoja de Captura'!M11+'Hoja de Captura'!M11+'Hoja de Captura'!M16+'Hoja de Captura'!M26+'Hoja de Captura'!T19</f>
        <v>1</v>
      </c>
    </row>
    <row r="23" spans="1:7" s="27" customFormat="1" ht="14.25" x14ac:dyDescent="0.2">
      <c r="A23" s="21"/>
      <c r="B23" s="99" t="str">
        <f>CONCATENATE((MID('Hoja de Captura'!$F$5,1,2)),"00")</f>
        <v>KW00</v>
      </c>
      <c r="C23" s="3" t="str">
        <f>VLOOKUP(B23,'Living Now Oct19'!B:E,2,0)</f>
        <v>Living Now</v>
      </c>
      <c r="D23" s="3"/>
      <c r="E23" s="3" t="str">
        <f>VLOOKUP(B23,'Living Now Oct19'!B:E,4,0)</f>
        <v>Cubretecla falso polo 1 mód.color blanco</v>
      </c>
      <c r="F23" s="84">
        <f>F22</f>
        <v>1</v>
      </c>
    </row>
    <row r="24" spans="1:7" s="27" customFormat="1" ht="14.25" x14ac:dyDescent="0.2">
      <c r="A24" s="21"/>
      <c r="B24" s="99" t="str">
        <f>CONCATENATE((MID('Hoja de Captura'!$F$5,1,2)),"01")</f>
        <v>KW01</v>
      </c>
      <c r="C24" s="3" t="str">
        <f>VLOOKUP(B24,'Living Now Oct19'!B:E,2,0)</f>
        <v>Living Now</v>
      </c>
      <c r="D24" s="3"/>
      <c r="E24" s="3" t="str">
        <f>VLOOKUP(B24,'Living Now Oct19'!B:E,4,0)</f>
        <v>Cubretecla interruptor 1 mód.color blanco</v>
      </c>
      <c r="F24" s="84">
        <f>F3</f>
        <v>0</v>
      </c>
    </row>
    <row r="25" spans="1:7" s="27" customFormat="1" ht="14.25" x14ac:dyDescent="0.2">
      <c r="A25" s="21"/>
      <c r="B25" s="99" t="str">
        <f>CONCATENATE((MID('Hoja de Captura'!F5,1,2)),"51")</f>
        <v>KW51</v>
      </c>
      <c r="C25" s="3" t="str">
        <f>VLOOKUP(B25,'Living Now Oct19'!B:E,2,0)</f>
        <v>Living Now</v>
      </c>
      <c r="D25" s="3"/>
      <c r="E25" s="3" t="str">
        <f>VLOOKUP(B25,'Living Now Oct19'!B:E,4,0)</f>
        <v>Cubretecla tomacorriente sencilla 2 mód. color blanco</v>
      </c>
      <c r="F25" s="84">
        <f>F26</f>
        <v>0</v>
      </c>
    </row>
    <row r="26" spans="1:7" s="27" customFormat="1" ht="14.25" x14ac:dyDescent="0.2">
      <c r="A26" s="21"/>
      <c r="B26" s="99" t="str">
        <f>CONCATENATE((MID('Hoja de Captura'!F5,1,2)),"4129")</f>
        <v>KW4129</v>
      </c>
      <c r="C26" s="3" t="str">
        <f>VLOOKUP(B26,'Living Now Oct19'!B:E,2,0)</f>
        <v>Living Now</v>
      </c>
      <c r="D26" s="3"/>
      <c r="E26" s="3" t="str">
        <f>VLOOKUP(B26,'Living Now Oct19'!B:E,4,0)</f>
        <v>Tomacorriente sencilla 2P+T con protección infantil color blanco 2 mód. 15A, 127-277V</v>
      </c>
      <c r="F26" s="84">
        <f>'Hoja de Captura'!T11</f>
        <v>0</v>
      </c>
    </row>
    <row r="27" spans="1:7" s="4" customFormat="1" ht="12.75" customHeight="1" x14ac:dyDescent="0.25">
      <c r="A27" s="32"/>
      <c r="B27" s="99" t="s">
        <v>150</v>
      </c>
      <c r="C27" s="3" t="str">
        <f>VLOOKUP(B27,'Living Now Oct19'!B:E,2,0)</f>
        <v>Living Now</v>
      </c>
      <c r="D27" s="3"/>
      <c r="E27" s="3" t="str">
        <f>VLOOKUP(B27,'Living Now Oct19'!B:E,4,0)</f>
        <v>Soporte 3 módulos incluye tornillos de 45 mm</v>
      </c>
      <c r="F27" s="84">
        <f>F28</f>
        <v>1</v>
      </c>
    </row>
    <row r="28" spans="1:7" s="4" customFormat="1" ht="12.75" customHeight="1" x14ac:dyDescent="0.25">
      <c r="A28" s="21"/>
      <c r="B28" s="99" t="str">
        <f>CONCATENATE("KA4803",(MID('Hoja de Captura'!F3,1,2)),)</f>
        <v>KA4803ZG</v>
      </c>
      <c r="C28" s="3" t="str">
        <f>VLOOKUP(B28,'Living Now Oct19'!B:E,2,0)</f>
        <v>Living Now</v>
      </c>
      <c r="D28" s="3"/>
      <c r="E28" s="3" t="str">
        <f>VLOOKUP(B28,'Living Now Oct19'!B:E,4,0)</f>
        <v>Placa metálica color Acero 3 mód.</v>
      </c>
      <c r="F28" s="84">
        <f>'Hoja de Captura'!F11+'Hoja de Captura'!M11+'Hoja de Captura'!M16+'Hoja de Captura'!M21+'Hoja de Captura'!M26+'Hoja de Captura'!M31+'Hoja de Captura'!T19+'Hoja de Captura'!T11</f>
        <v>1</v>
      </c>
    </row>
    <row r="29" spans="1:7" s="4" customFormat="1" ht="12.75" customHeight="1" x14ac:dyDescent="0.25">
      <c r="A29" s="21"/>
      <c r="B29" s="99" t="str">
        <f>CONCATENATE("KA4802",(MID('Hoja de Captura'!F3,1,2)),)</f>
        <v>KA4802ZG</v>
      </c>
      <c r="C29" s="3" t="str">
        <f>VLOOKUP(B29,'Living Now Oct19'!B:E,2,0)</f>
        <v>Living Now</v>
      </c>
      <c r="D29" s="3"/>
      <c r="E29" s="3" t="str">
        <f>VLOOKUP(B29,'Living Now Oct19'!B:E,4,0)</f>
        <v>Placa metálica color Acero 2 mód.</v>
      </c>
      <c r="F29" s="84">
        <f>'Hoja de Captura'!F21+'Hoja de Captura'!F26+'Hoja de Captura'!F31+'Hoja de Captura'!F16</f>
        <v>1</v>
      </c>
    </row>
    <row r="30" spans="1:7" ht="12.75" customHeight="1" x14ac:dyDescent="0.2">
      <c r="F30" s="86"/>
      <c r="G30" s="5"/>
    </row>
    <row r="31" spans="1:7" ht="12.75" customHeight="1" x14ac:dyDescent="0.2">
      <c r="F31" s="86"/>
      <c r="G31" s="5"/>
    </row>
    <row r="32" spans="1:7" ht="12.75" customHeight="1" x14ac:dyDescent="0.2">
      <c r="F32" s="86"/>
      <c r="G32" s="5"/>
    </row>
    <row r="33" spans="6:7" ht="12.75" customHeight="1" x14ac:dyDescent="0.2">
      <c r="F33" s="86"/>
      <c r="G33" s="5"/>
    </row>
    <row r="34" spans="6:7" ht="12.75" customHeight="1" x14ac:dyDescent="0.2">
      <c r="F34" s="86"/>
      <c r="G34" s="5"/>
    </row>
    <row r="35" spans="6:7" ht="12.75" customHeight="1" x14ac:dyDescent="0.2">
      <c r="F35" s="86"/>
      <c r="G35" s="5"/>
    </row>
    <row r="36" spans="6:7" ht="12.75" customHeight="1" x14ac:dyDescent="0.2">
      <c r="F36" s="86"/>
    </row>
    <row r="37" spans="6:7" ht="12.75" customHeight="1" x14ac:dyDescent="0.2">
      <c r="F37" s="86"/>
    </row>
    <row r="38" spans="6:7" ht="12.75" customHeight="1" x14ac:dyDescent="0.2">
      <c r="F38" s="86"/>
    </row>
    <row r="39" spans="6:7" ht="12.75" customHeight="1" x14ac:dyDescent="0.2">
      <c r="F39" s="86"/>
    </row>
    <row r="40" spans="6:7" ht="12.75" customHeight="1" x14ac:dyDescent="0.2">
      <c r="F40" s="86"/>
    </row>
    <row r="41" spans="6:7" ht="12.75" customHeight="1" x14ac:dyDescent="0.2">
      <c r="F41" s="86"/>
    </row>
    <row r="42" spans="6:7" ht="12.75" customHeight="1" x14ac:dyDescent="0.2">
      <c r="F42" s="86"/>
    </row>
    <row r="43" spans="6:7" ht="12.75" customHeight="1" x14ac:dyDescent="0.2">
      <c r="F43" s="86"/>
    </row>
    <row r="44" spans="6:7" ht="12.75" customHeight="1" x14ac:dyDescent="0.2">
      <c r="F44" s="86"/>
    </row>
    <row r="45" spans="6:7" ht="12.75" customHeight="1" x14ac:dyDescent="0.2">
      <c r="F45" s="86"/>
    </row>
    <row r="46" spans="6:7" ht="12.75" customHeight="1" x14ac:dyDescent="0.2">
      <c r="F46" s="86"/>
    </row>
    <row r="47" spans="6:7" ht="12.75" customHeight="1" x14ac:dyDescent="0.2">
      <c r="F47" s="86"/>
    </row>
    <row r="48" spans="6:7" ht="12.75" customHeight="1" x14ac:dyDescent="0.2">
      <c r="F48" s="86"/>
    </row>
    <row r="49" spans="6:6" ht="12.75" customHeight="1" x14ac:dyDescent="0.2">
      <c r="F49" s="86"/>
    </row>
    <row r="50" spans="6:6" ht="12.75" customHeight="1" x14ac:dyDescent="0.2">
      <c r="F50" s="86"/>
    </row>
    <row r="51" spans="6:6" ht="12.75" customHeight="1" x14ac:dyDescent="0.2">
      <c r="F51" s="86"/>
    </row>
    <row r="52" spans="6:6" ht="12.75" customHeight="1" x14ac:dyDescent="0.2">
      <c r="F52" s="86"/>
    </row>
    <row r="53" spans="6:6" ht="12.75" customHeight="1" x14ac:dyDescent="0.2">
      <c r="F53" s="86"/>
    </row>
    <row r="54" spans="6:6" ht="12.75" customHeight="1" x14ac:dyDescent="0.2">
      <c r="F54" s="86"/>
    </row>
    <row r="55" spans="6:6" ht="12.75" customHeight="1" x14ac:dyDescent="0.2">
      <c r="F55" s="86"/>
    </row>
    <row r="56" spans="6:6" ht="12.75" customHeight="1" x14ac:dyDescent="0.2">
      <c r="F56" s="86"/>
    </row>
  </sheetData>
  <sheetProtection algorithmName="SHA-512" hashValue="sLR45u4bNunJ+MyyJTgfsVkxh5PSnD1cXg7aztmyMYRlr0OwFGHBcj4F9TsTcF5QuwAx6Vb1wiClCjr7rLxQGw==" saltValue="04LmAl3NFOri/RLX+MSfoA==" spinCount="100000" sheet="1" objects="1" scenarios="1"/>
  <pageMargins left="0.7" right="0.7" top="1.3149999999999999" bottom="0.75" header="0.3" footer="0.3"/>
  <pageSetup paperSize="9" scale="53" orientation="portrait" r:id="rId1"/>
  <ignoredErrors>
    <ignoredError sqref="F26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B8776-5556-4CF9-B8CC-04BDEB4AB88C}">
  <dimension ref="A1:M22"/>
  <sheetViews>
    <sheetView showGridLines="0" zoomScale="110" zoomScaleNormal="110" workbookViewId="0">
      <selection activeCell="A4" sqref="A4"/>
    </sheetView>
  </sheetViews>
  <sheetFormatPr baseColWidth="10" defaultRowHeight="15" x14ac:dyDescent="0.25"/>
  <cols>
    <col min="1" max="1" width="16.5703125" style="87" customWidth="1"/>
    <col min="2" max="13" width="12.85546875" customWidth="1"/>
  </cols>
  <sheetData>
    <row r="1" spans="1:13" ht="53.25" customHeight="1" x14ac:dyDescent="0.25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</row>
    <row r="2" spans="1:13" s="94" customFormat="1" ht="48" customHeight="1" x14ac:dyDescent="0.25">
      <c r="A2" s="92" t="s">
        <v>552</v>
      </c>
      <c r="B2" s="93" t="s">
        <v>554</v>
      </c>
      <c r="C2" s="93" t="s">
        <v>502</v>
      </c>
      <c r="D2" s="93" t="s">
        <v>503</v>
      </c>
      <c r="E2" s="93" t="s">
        <v>501</v>
      </c>
      <c r="F2" s="93" t="s">
        <v>507</v>
      </c>
      <c r="G2" s="93" t="s">
        <v>553</v>
      </c>
      <c r="H2" s="93" t="s">
        <v>541</v>
      </c>
      <c r="I2" s="93" t="s">
        <v>542</v>
      </c>
      <c r="J2" s="93" t="s">
        <v>555</v>
      </c>
      <c r="K2" s="93" t="s">
        <v>556</v>
      </c>
      <c r="L2" s="93" t="s">
        <v>534</v>
      </c>
      <c r="M2" s="93" t="s">
        <v>540</v>
      </c>
    </row>
    <row r="3" spans="1:13" x14ac:dyDescent="0.25">
      <c r="A3" s="88" t="s">
        <v>563</v>
      </c>
      <c r="B3" s="90">
        <v>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3" x14ac:dyDescent="0.25">
      <c r="A4" s="88" t="s">
        <v>543</v>
      </c>
      <c r="B4" s="90"/>
      <c r="C4" s="90">
        <v>0</v>
      </c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3" x14ac:dyDescent="0.25">
      <c r="A5" s="88" t="s">
        <v>544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</row>
    <row r="6" spans="1:13" x14ac:dyDescent="0.25">
      <c r="A6" s="88" t="s">
        <v>545</v>
      </c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</row>
    <row r="7" spans="1:13" x14ac:dyDescent="0.25">
      <c r="A7" s="88" t="s">
        <v>546</v>
      </c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</row>
    <row r="8" spans="1:13" x14ac:dyDescent="0.25">
      <c r="A8" s="88" t="s">
        <v>547</v>
      </c>
      <c r="B8" s="90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</row>
    <row r="9" spans="1:13" x14ac:dyDescent="0.25">
      <c r="A9" s="88" t="s">
        <v>548</v>
      </c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</row>
    <row r="10" spans="1:13" x14ac:dyDescent="0.25">
      <c r="A10" s="88" t="s">
        <v>549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</row>
    <row r="11" spans="1:13" x14ac:dyDescent="0.25">
      <c r="A11" s="88" t="s">
        <v>550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</row>
    <row r="12" spans="1:13" x14ac:dyDescent="0.25">
      <c r="A12" s="88" t="s">
        <v>551</v>
      </c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1:13" x14ac:dyDescent="0.25">
      <c r="A13" s="88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</row>
    <row r="14" spans="1:13" x14ac:dyDescent="0.25">
      <c r="A14" s="88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</row>
    <row r="15" spans="1:13" x14ac:dyDescent="0.25">
      <c r="A15" s="88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</row>
    <row r="16" spans="1:13" x14ac:dyDescent="0.25">
      <c r="A16" s="88"/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</row>
    <row r="17" spans="1:13" x14ac:dyDescent="0.25">
      <c r="A17" s="88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</row>
    <row r="18" spans="1:13" x14ac:dyDescent="0.25">
      <c r="A18" s="88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</row>
    <row r="19" spans="1:13" x14ac:dyDescent="0.25">
      <c r="A19" s="88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1:13" x14ac:dyDescent="0.25">
      <c r="A20" s="88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</row>
    <row r="21" spans="1:13" x14ac:dyDescent="0.25">
      <c r="A21" s="88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</row>
    <row r="22" spans="1:13" x14ac:dyDescent="0.25">
      <c r="B22" s="91">
        <f>SUM(B3:B21)</f>
        <v>1</v>
      </c>
      <c r="C22" s="91">
        <f t="shared" ref="C22:M22" si="0">SUM(C3:C21)</f>
        <v>0</v>
      </c>
      <c r="D22" s="91">
        <f t="shared" si="0"/>
        <v>0</v>
      </c>
      <c r="E22" s="91">
        <f t="shared" si="0"/>
        <v>0</v>
      </c>
      <c r="F22" s="91">
        <f t="shared" si="0"/>
        <v>0</v>
      </c>
      <c r="G22" s="91">
        <f t="shared" si="0"/>
        <v>0</v>
      </c>
      <c r="H22" s="91">
        <f t="shared" si="0"/>
        <v>0</v>
      </c>
      <c r="I22" s="91">
        <f t="shared" si="0"/>
        <v>0</v>
      </c>
      <c r="J22" s="91">
        <f t="shared" si="0"/>
        <v>0</v>
      </c>
      <c r="K22" s="91">
        <f t="shared" si="0"/>
        <v>0</v>
      </c>
      <c r="L22" s="91">
        <f t="shared" si="0"/>
        <v>0</v>
      </c>
      <c r="M22" s="91">
        <f t="shared" si="0"/>
        <v>0</v>
      </c>
    </row>
  </sheetData>
  <pageMargins left="0.7" right="0.7" top="0.75" bottom="0.75" header="0.3" footer="0.3"/>
  <pageSetup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o E Z X T 1 O d z 9 e o A A A A + Q A A A B I A H A B D b 2 5 m a W c v U G F j a 2 F n Z S 5 4 b W w g o h g A K K A U A A A A A A A A A A A A A A A A A A A A A A A A A A A A h Y / R C o I w G I V f R X b v N i d Z y O + 8 6 D Y h C M L b M Z e O d I a b z X f r o k f q F R L K 6 q 7 L c / g O f O d x u 0 M + d W 1 w V Y P V v c l Q h C k K l J F 9 p U 2 d o d G d w g 3 K O e y F P I t a B T N s b D p Z n a H G u U t K i P c e + x j 3 Q 0 0 Y p R E p i 9 1 B N q o T o T b W C S M V + q y q / y v E 4 f i S 4 Q w n C V 7 F 6 w R H C W N A l h 4 K b b 4 M m 5 U x B f J T w n Z s 3 T g o r m x Y l E C W C O R 9 g z 8 B U E s D B B Q A A g A I A K B G V 0 8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g R l d P K I p H u A 4 A A A A R A A A A E w A c A E Z v c m 1 1 b G F z L 1 N l Y 3 R p b 2 4 x L m 0 g o h g A K K A U A A A A A A A A A A A A A A A A A A A A A A A A A A A A K 0 5 N L s n M z 1 M I h t C G 1 g B Q S w E C L Q A U A A I A C A C g R l d P U 5 3 P 1 6 g A A A D 5 A A A A E g A A A A A A A A A A A A A A A A A A A A A A Q 2 9 u Z m l n L 1 B h Y 2 t h Z 2 U u e G 1 s U E s B A i 0 A F A A C A A g A o E Z X T w / K 6 a u k A A A A 6 Q A A A B M A A A A A A A A A A A A A A A A A 9 A A A A F t D b 2 5 0 Z W 5 0 X 1 R 5 c G V z X S 5 4 b W x Q S w E C L Q A U A A I A C A C g R l d P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/ 3 7 4 y A 8 l q E G n N b f N f j t y N Q A A A A A C A A A A A A A D Z g A A w A A A A B A A A A D 1 G W F g R 2 A 7 G D h o T B K j 2 Q G + A A A A A A S A A A C g A A A A E A A A A P x I v P F 7 3 z L U u b a z Y R Y 9 i 9 F Q A A A A H 1 t W k Y n w T M b X D 7 D 5 D g 6 z e P d o I I 3 c s B L d l q a A I m q r 9 C 8 4 4 D Z m 8 C 6 X i k X L J C z W 8 R d f a T U s k C r 9 6 S W 6 W P L k R T F y d 7 R 1 7 l l W z H B l l 4 K R W O 1 8 c 4 Q U A A A A N a v q / G R 8 S s m r D Q F l J a 6 1 I r J I + B Q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311538C4A5D44ABBF73BAA6F9EB54" ma:contentTypeVersion="13" ma:contentTypeDescription="Crée un document." ma:contentTypeScope="" ma:versionID="73f0109e2e5650971e35c5bcd2ba6868">
  <xsd:schema xmlns:xsd="http://www.w3.org/2001/XMLSchema" xmlns:xs="http://www.w3.org/2001/XMLSchema" xmlns:p="http://schemas.microsoft.com/office/2006/metadata/properties" xmlns:ns3="6d321a01-7d22-4fbd-8d1f-910c5c43dc1c" xmlns:ns4="951919c7-4c6c-4c19-b5eb-27527eea1636" targetNamespace="http://schemas.microsoft.com/office/2006/metadata/properties" ma:root="true" ma:fieldsID="aabfc9f7f4f4574d60ea3a765b905199" ns3:_="" ns4:_="">
    <xsd:import namespace="6d321a01-7d22-4fbd-8d1f-910c5c43dc1c"/>
    <xsd:import namespace="951919c7-4c6c-4c19-b5eb-27527eea163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21a01-7d22-4fbd-8d1f-910c5c43dc1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Partage du hachage d’indicateur" ma:description="" ma:hidden="true" ma:internalName="SharingHintHash" ma:readOnly="true">
      <xsd:simpleType>
        <xsd:restriction base="dms:Text"/>
      </xsd:simpleType>
    </xsd:element>
    <xsd:element name="LastSharedByUser" ma:index="11" nillable="true" ma:displayName="Dernier partage par heure par utilisateu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Dernier partage par heur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919c7-4c6c-4c19-b5eb-27527eea16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internalName="MediaServiceAutoTags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BA80940-1276-40D5-94F2-22853291EFBF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59B97FFC-AB0B-406E-B575-00FC8D67BB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321a01-7d22-4fbd-8d1f-910c5c43dc1c"/>
    <ds:schemaRef ds:uri="951919c7-4c6c-4c19-b5eb-27527eea16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89959B7-3ED5-45CB-8521-8B042888B964}">
  <ds:schemaRefs>
    <ds:schemaRef ds:uri="http://purl.org/dc/elements/1.1/"/>
    <ds:schemaRef ds:uri="http://www.w3.org/XML/1998/namespace"/>
    <ds:schemaRef ds:uri="http://schemas.microsoft.com/office/2006/metadata/properties"/>
    <ds:schemaRef ds:uri="6d321a01-7d22-4fbd-8d1f-910c5c43dc1c"/>
    <ds:schemaRef ds:uri="http://schemas.microsoft.com/office/infopath/2007/PartnerControls"/>
    <ds:schemaRef ds:uri="951919c7-4c6c-4c19-b5eb-27527eea1636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C06921C7-4AB7-4593-BAF0-25E962951FE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Living Now Oct19</vt:lpstr>
      <vt:lpstr>Hoja de Captura</vt:lpstr>
      <vt:lpstr>Lista para cotizacion</vt:lpstr>
      <vt:lpstr>Levantamiento</vt:lpstr>
      <vt:lpstr>'Lista para cotizacion'!Área_de_impresión</vt:lpstr>
      <vt:lpstr>'Living Now Oct19'!Área_de_impresión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Denise ROSALES</dc:creator>
  <cp:lastModifiedBy>dgayosso</cp:lastModifiedBy>
  <cp:lastPrinted>2019-10-22T21:45:24Z</cp:lastPrinted>
  <dcterms:created xsi:type="dcterms:W3CDTF">2013-11-19T15:58:07Z</dcterms:created>
  <dcterms:modified xsi:type="dcterms:W3CDTF">2019-11-05T18:58:03Z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0x01010079F311538C4A5D44ABBF73BAA6F9EB54</vt:lpwstr>
  </property>
</Properties>
</file>