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grpleg-my.sharepoint.com/personal/denise_gayosso_bticino_com/Documents/PM Home Automation/5 Analisis del mercado/5.5 Lanzamientos/ADDon/Launch Kit Proyectos Living Now/9 Configurador/"/>
    </mc:Choice>
  </mc:AlternateContent>
  <xr:revisionPtr revIDLastSave="8" documentId="8_{D8D5D948-3AD7-4166-ACA4-88B4109BBF35}" xr6:coauthVersionLast="47" xr6:coauthVersionMax="47" xr10:uidLastSave="{0DADA519-ACA9-4442-BEE3-4C37D1843AF7}"/>
  <bookViews>
    <workbookView xWindow="20370" yWindow="-120" windowWidth="24240" windowHeight="13140" firstSheet="1" activeTab="1" xr2:uid="{00000000-000D-0000-FFFF-FFFF00000000}"/>
  </bookViews>
  <sheets>
    <sheet name="Living Now Oct19" sheetId="3" state="hidden" r:id="rId1"/>
    <sheet name="Hoja de Captura" sheetId="4" r:id="rId2"/>
    <sheet name="Lista para cotizacion" sheetId="5" r:id="rId3"/>
    <sheet name="Levantamiento" sheetId="6" r:id="rId4"/>
    <sheet name="LP" sheetId="7" state="hidden" r:id="rId5"/>
  </sheets>
  <definedNames>
    <definedName name="_xlnm._FilterDatabase" localSheetId="2" hidden="1">'Lista para cotizacion'!$A$1:$E$42</definedName>
    <definedName name="_xlnm._FilterDatabase" localSheetId="0" hidden="1">'Living Now Oct19'!$A$1:$E$272</definedName>
    <definedName name="_xlnm.Print_Area" localSheetId="2">'Lista para cotizacion'!$A$1:$G$54</definedName>
    <definedName name="_xlnm.Print_Area" localSheetId="0">'Living Now Oct19'!$A$1:$E$243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 i="5" l="1"/>
  <c r="E4" i="5"/>
  <c r="E5" i="5"/>
  <c r="E6" i="5"/>
  <c r="E7" i="5"/>
  <c r="E8" i="5"/>
  <c r="E9" i="5"/>
  <c r="E10" i="5"/>
  <c r="E11" i="5"/>
  <c r="E12" i="5"/>
  <c r="E13" i="5"/>
  <c r="E14" i="5"/>
  <c r="E15" i="5"/>
  <c r="E16" i="5"/>
  <c r="E17" i="5"/>
  <c r="E18" i="5"/>
  <c r="E19" i="5"/>
  <c r="E20" i="5"/>
  <c r="E32" i="5"/>
  <c r="E33" i="5"/>
  <c r="E34" i="5"/>
  <c r="E35" i="5"/>
  <c r="E40" i="5"/>
  <c r="E2" i="5"/>
  <c r="B31" i="5" l="1"/>
  <c r="E31" i="5" s="1"/>
  <c r="B30" i="5"/>
  <c r="E30" i="5" s="1"/>
  <c r="F41" i="5" l="1"/>
  <c r="B24" i="5"/>
  <c r="B23" i="5"/>
  <c r="F3" i="5"/>
  <c r="F20" i="5"/>
  <c r="F24" i="5" s="1"/>
  <c r="F19" i="5"/>
  <c r="F18" i="5"/>
  <c r="E23" i="5" l="1"/>
  <c r="E24" i="5"/>
  <c r="F23" i="5"/>
  <c r="C23" i="5"/>
  <c r="C24" i="5"/>
  <c r="F8" i="5"/>
  <c r="F9" i="5"/>
  <c r="C9" i="5"/>
  <c r="C8" i="5"/>
  <c r="F10" i="5"/>
  <c r="C10" i="5"/>
  <c r="F42" i="5"/>
  <c r="F30" i="5"/>
  <c r="F31" i="5"/>
  <c r="C31" i="5"/>
  <c r="F17" i="5"/>
  <c r="F16" i="5"/>
  <c r="C30" i="5" l="1"/>
  <c r="F34" i="5" l="1"/>
  <c r="C34" i="5"/>
  <c r="F35" i="5"/>
  <c r="F32" i="5"/>
  <c r="F4" i="5"/>
  <c r="C4" i="5"/>
  <c r="C3" i="5" l="1"/>
  <c r="C5" i="5"/>
  <c r="C6" i="5"/>
  <c r="C7" i="5"/>
  <c r="C11" i="5"/>
  <c r="C12" i="5"/>
  <c r="C13" i="5"/>
  <c r="C14" i="5"/>
  <c r="C15" i="5"/>
  <c r="C32" i="5"/>
  <c r="C33" i="5"/>
  <c r="C35" i="5"/>
  <c r="C40" i="5"/>
  <c r="C2" i="5"/>
  <c r="V22" i="6" l="1"/>
  <c r="U22" i="6"/>
  <c r="T22" i="6"/>
  <c r="S22" i="6"/>
  <c r="R22" i="6"/>
  <c r="Q22" i="6"/>
  <c r="P22" i="6"/>
  <c r="O22" i="6"/>
  <c r="N22" i="6"/>
  <c r="F33" i="5" l="1"/>
  <c r="F37" i="5" s="1"/>
  <c r="C22" i="6" l="1"/>
  <c r="D22" i="6"/>
  <c r="E22" i="6"/>
  <c r="F22" i="6"/>
  <c r="G22" i="6"/>
  <c r="H22" i="6"/>
  <c r="I22" i="6"/>
  <c r="J22" i="6"/>
  <c r="K22" i="6"/>
  <c r="L22" i="6"/>
  <c r="M22" i="6"/>
  <c r="B22" i="6"/>
  <c r="F5" i="5" l="1"/>
  <c r="F7" i="5"/>
  <c r="B21" i="5"/>
  <c r="B22" i="5"/>
  <c r="B25" i="5"/>
  <c r="B26" i="5"/>
  <c r="B27" i="5"/>
  <c r="B28" i="5"/>
  <c r="B29" i="5"/>
  <c r="B36" i="5"/>
  <c r="B37" i="5"/>
  <c r="B38" i="5"/>
  <c r="B39" i="5"/>
  <c r="B42" i="5"/>
  <c r="B41" i="5"/>
  <c r="E41" i="5" l="1"/>
  <c r="E42" i="5"/>
  <c r="E27" i="5"/>
  <c r="E39" i="5"/>
  <c r="E25" i="5"/>
  <c r="E38" i="5"/>
  <c r="E22" i="5"/>
  <c r="E28" i="5"/>
  <c r="E26" i="5"/>
  <c r="E37" i="5"/>
  <c r="E21" i="5"/>
  <c r="E36" i="5"/>
  <c r="E29" i="5"/>
  <c r="C37" i="5"/>
  <c r="C27" i="5"/>
  <c r="C21" i="5"/>
  <c r="C36" i="5"/>
  <c r="C26" i="5"/>
  <c r="C38" i="5"/>
  <c r="C28" i="5"/>
  <c r="C22" i="5"/>
  <c r="C41" i="5"/>
  <c r="C42" i="5"/>
  <c r="C39" i="5"/>
  <c r="C29" i="5"/>
  <c r="C25" i="5"/>
  <c r="F12" i="5"/>
  <c r="F13" i="5"/>
  <c r="F14" i="5"/>
  <c r="F15" i="5"/>
  <c r="F39" i="5"/>
  <c r="F38" i="5" s="1"/>
  <c r="F6" i="5"/>
  <c r="F22" i="5"/>
  <c r="F25" i="5"/>
  <c r="F26" i="5"/>
  <c r="F27" i="5"/>
  <c r="F28" i="5"/>
  <c r="F11" i="5"/>
  <c r="F36" i="5"/>
  <c r="F40" i="5"/>
  <c r="F2" i="5"/>
  <c r="F7" i="4" l="1"/>
  <c r="F21" i="5"/>
  <c r="F29" i="5"/>
</calcChain>
</file>

<file path=xl/sharedStrings.xml><?xml version="1.0" encoding="utf-8"?>
<sst xmlns="http://schemas.openxmlformats.org/spreadsheetml/2006/main" count="2251" uniqueCount="904">
  <si>
    <t>Código</t>
  </si>
  <si>
    <t>Línea</t>
  </si>
  <si>
    <t>Descripción</t>
  </si>
  <si>
    <t>Toma de teléfono 4 hilos color blanco 1 mód.</t>
  </si>
  <si>
    <t>Livinglight</t>
  </si>
  <si>
    <t>Placa exterior para Livinglight y Axolute IP44</t>
  </si>
  <si>
    <t>Placa exterior</t>
  </si>
  <si>
    <t>26603</t>
  </si>
  <si>
    <t>Sobre pedido</t>
  </si>
  <si>
    <t>K4001</t>
  </si>
  <si>
    <t>K4003</t>
  </si>
  <si>
    <t>K4004</t>
  </si>
  <si>
    <t>K4005</t>
  </si>
  <si>
    <t>KW4126</t>
  </si>
  <si>
    <t>KG4126</t>
  </si>
  <si>
    <t>KM4126</t>
  </si>
  <si>
    <t>KW4129</t>
  </si>
  <si>
    <t>KG4129</t>
  </si>
  <si>
    <t>KM4129</t>
  </si>
  <si>
    <t>KW4185</t>
  </si>
  <si>
    <t>KG4185</t>
  </si>
  <si>
    <t>KM4185</t>
  </si>
  <si>
    <t>KW4188</t>
  </si>
  <si>
    <t>KG4188</t>
  </si>
  <si>
    <t>KM4188</t>
  </si>
  <si>
    <t>KW4188GFG6</t>
  </si>
  <si>
    <t>KG4188GFG6</t>
  </si>
  <si>
    <t>KM4188GFG6</t>
  </si>
  <si>
    <t>K4411</t>
  </si>
  <si>
    <t>K4430</t>
  </si>
  <si>
    <t>K4431</t>
  </si>
  <si>
    <t>K4380</t>
  </si>
  <si>
    <t>K4549</t>
  </si>
  <si>
    <t>K4285C1</t>
  </si>
  <si>
    <t>K4285C2</t>
  </si>
  <si>
    <t>K4287C2</t>
  </si>
  <si>
    <t>KW4286CW2</t>
  </si>
  <si>
    <t>KG4286CW2</t>
  </si>
  <si>
    <t>KM4286CW2</t>
  </si>
  <si>
    <t>K4027</t>
  </si>
  <si>
    <t>K4027V127H</t>
  </si>
  <si>
    <t>K4202F</t>
  </si>
  <si>
    <t>KW4258RJ11</t>
  </si>
  <si>
    <t>KG4258RJ11</t>
  </si>
  <si>
    <t>KM4258RJ11</t>
  </si>
  <si>
    <t>KW4279C5E</t>
  </si>
  <si>
    <t>KG4279C5E</t>
  </si>
  <si>
    <t>KM4279C5E</t>
  </si>
  <si>
    <t>KW4279C6</t>
  </si>
  <si>
    <t>KG4279C6</t>
  </si>
  <si>
    <t>KM4279C6</t>
  </si>
  <si>
    <t>KW4279C6S</t>
  </si>
  <si>
    <t>KG4279C6S</t>
  </si>
  <si>
    <t>KM4279C6S</t>
  </si>
  <si>
    <t>KW4279C6A</t>
  </si>
  <si>
    <t>KG4279C6A</t>
  </si>
  <si>
    <t>KM4279C6A</t>
  </si>
  <si>
    <t>KW4269R</t>
  </si>
  <si>
    <t>KG4269R</t>
  </si>
  <si>
    <t>KM4269R</t>
  </si>
  <si>
    <t>KW4294</t>
  </si>
  <si>
    <t>KG4294</t>
  </si>
  <si>
    <t>KM4294</t>
  </si>
  <si>
    <t>K4284P</t>
  </si>
  <si>
    <t>K4285P</t>
  </si>
  <si>
    <t>K4356V127</t>
  </si>
  <si>
    <t>K4950</t>
  </si>
  <si>
    <t>K4949</t>
  </si>
  <si>
    <t>K4953</t>
  </si>
  <si>
    <t>KW00</t>
  </si>
  <si>
    <t>KG00</t>
  </si>
  <si>
    <t>KM00</t>
  </si>
  <si>
    <t>KW01</t>
  </si>
  <si>
    <t>KG01</t>
  </si>
  <si>
    <t>KM01</t>
  </si>
  <si>
    <t>KW01M2</t>
  </si>
  <si>
    <t>KG01M2</t>
  </si>
  <si>
    <t>KM01M2</t>
  </si>
  <si>
    <t>KW01A</t>
  </si>
  <si>
    <t>KG01A</t>
  </si>
  <si>
    <t>KM01A</t>
  </si>
  <si>
    <t>KW01M2A</t>
  </si>
  <si>
    <t>KG01M2A</t>
  </si>
  <si>
    <t>KM01M2A</t>
  </si>
  <si>
    <t>KW01D</t>
  </si>
  <si>
    <t>KG01D</t>
  </si>
  <si>
    <t>KM01D</t>
  </si>
  <si>
    <t>KW01M2D</t>
  </si>
  <si>
    <t>KG01M2D</t>
  </si>
  <si>
    <t>KM01M2D</t>
  </si>
  <si>
    <t>KW01F</t>
  </si>
  <si>
    <t>KG01F</t>
  </si>
  <si>
    <t>KM01F</t>
  </si>
  <si>
    <t>KW01M2F</t>
  </si>
  <si>
    <t>KG01M2F</t>
  </si>
  <si>
    <t>KM01M2F</t>
  </si>
  <si>
    <t>KW04</t>
  </si>
  <si>
    <t>KG04</t>
  </si>
  <si>
    <t>KM04</t>
  </si>
  <si>
    <t>KW06</t>
  </si>
  <si>
    <t>KG06</t>
  </si>
  <si>
    <t>KM06</t>
  </si>
  <si>
    <t>KW06H</t>
  </si>
  <si>
    <t>KG06H</t>
  </si>
  <si>
    <t>KM06H</t>
  </si>
  <si>
    <t>KW11H</t>
  </si>
  <si>
    <t>KG11H</t>
  </si>
  <si>
    <t>KM11H</t>
  </si>
  <si>
    <t>KW07</t>
  </si>
  <si>
    <t>KG07</t>
  </si>
  <si>
    <t>KM07</t>
  </si>
  <si>
    <t>KW08</t>
  </si>
  <si>
    <t>KG08</t>
  </si>
  <si>
    <t>KM08</t>
  </si>
  <si>
    <t>KW10C</t>
  </si>
  <si>
    <t>KG10C</t>
  </si>
  <si>
    <t>KM10C</t>
  </si>
  <si>
    <t>KW10P</t>
  </si>
  <si>
    <t>KG10P</t>
  </si>
  <si>
    <t>KM10P</t>
  </si>
  <si>
    <t>KW12C</t>
  </si>
  <si>
    <t>KG12C</t>
  </si>
  <si>
    <t>KM12C</t>
  </si>
  <si>
    <t>KW14</t>
  </si>
  <si>
    <t>KG14</t>
  </si>
  <si>
    <t>KM14</t>
  </si>
  <si>
    <t>KW15</t>
  </si>
  <si>
    <t>KG15</t>
  </si>
  <si>
    <t>KM15</t>
  </si>
  <si>
    <t>KW16</t>
  </si>
  <si>
    <t>KG16</t>
  </si>
  <si>
    <t>KM16</t>
  </si>
  <si>
    <t>KW17</t>
  </si>
  <si>
    <t>KG17</t>
  </si>
  <si>
    <t>KM17</t>
  </si>
  <si>
    <t>KW19</t>
  </si>
  <si>
    <t>KG19</t>
  </si>
  <si>
    <t>KM19</t>
  </si>
  <si>
    <t>KW22</t>
  </si>
  <si>
    <t>KG22</t>
  </si>
  <si>
    <t>KM22</t>
  </si>
  <si>
    <t>KW51</t>
  </si>
  <si>
    <t>KG51</t>
  </si>
  <si>
    <t>KM51</t>
  </si>
  <si>
    <t>KW52</t>
  </si>
  <si>
    <t>KG52</t>
  </si>
  <si>
    <t>KM52</t>
  </si>
  <si>
    <t>K4743V127RG</t>
  </si>
  <si>
    <t>K4743V127T</t>
  </si>
  <si>
    <t>K4702</t>
  </si>
  <si>
    <t>K4703L</t>
  </si>
  <si>
    <t>K4704L</t>
  </si>
  <si>
    <t>K4706</t>
  </si>
  <si>
    <t>KA4802KW</t>
  </si>
  <si>
    <t>KA4803KW</t>
  </si>
  <si>
    <t>KA4804KW</t>
  </si>
  <si>
    <t>KA4806KW</t>
  </si>
  <si>
    <t>KA4802KG</t>
  </si>
  <si>
    <t>KA4803KG</t>
  </si>
  <si>
    <t>KA4804KG</t>
  </si>
  <si>
    <t>KA4806KG</t>
  </si>
  <si>
    <t>KA4802KM</t>
  </si>
  <si>
    <t>KA4803KM</t>
  </si>
  <si>
    <t>KA4804KM</t>
  </si>
  <si>
    <t>KA4806KM</t>
  </si>
  <si>
    <t>KA4802DW</t>
  </si>
  <si>
    <t>KA4803DW</t>
  </si>
  <si>
    <t>KA4804DW</t>
  </si>
  <si>
    <t>KA4806DW</t>
  </si>
  <si>
    <t>KA4802DG</t>
  </si>
  <si>
    <t>KA4803DG</t>
  </si>
  <si>
    <t>KA4804DG</t>
  </si>
  <si>
    <t>KA4806DG</t>
  </si>
  <si>
    <t>KA4802DM</t>
  </si>
  <si>
    <t>KA4803DM</t>
  </si>
  <si>
    <t>KA4804DM</t>
  </si>
  <si>
    <t>KA4806DM</t>
  </si>
  <si>
    <t>KA4802DA</t>
  </si>
  <si>
    <t>KA4803DA</t>
  </si>
  <si>
    <t>KA4804DA</t>
  </si>
  <si>
    <t>KA4806DA</t>
  </si>
  <si>
    <t>KA4802MM</t>
  </si>
  <si>
    <t>KA4803MM</t>
  </si>
  <si>
    <t>KA4804MM</t>
  </si>
  <si>
    <t>KA4806MM</t>
  </si>
  <si>
    <t>KA4802MW</t>
  </si>
  <si>
    <t>KA4803MW</t>
  </si>
  <si>
    <t>KA4804MW</t>
  </si>
  <si>
    <t>KA4806MW</t>
  </si>
  <si>
    <t>KA4802LG</t>
  </si>
  <si>
    <t>KA4803LG</t>
  </si>
  <si>
    <t>KA4804LG</t>
  </si>
  <si>
    <t>KA4806LG</t>
  </si>
  <si>
    <t>KA4802LM</t>
  </si>
  <si>
    <t>KA4803LM</t>
  </si>
  <si>
    <t>KA4804LM</t>
  </si>
  <si>
    <t>KA4806LM</t>
  </si>
  <si>
    <t>KA4802NW</t>
  </si>
  <si>
    <t>KA4803NW</t>
  </si>
  <si>
    <t>KA4804NW</t>
  </si>
  <si>
    <t>KA4806NW</t>
  </si>
  <si>
    <t>KA4802NG</t>
  </si>
  <si>
    <t>KA4803NG</t>
  </si>
  <si>
    <t>KA4804NG</t>
  </si>
  <si>
    <t>KA4806NG</t>
  </si>
  <si>
    <t>KA4802ZG</t>
  </si>
  <si>
    <t>KA4803ZG</t>
  </si>
  <si>
    <t>KA4804ZG</t>
  </si>
  <si>
    <t>KA4806ZG</t>
  </si>
  <si>
    <t>KA4802ZM</t>
  </si>
  <si>
    <t>KA4803ZM</t>
  </si>
  <si>
    <t>KA4804ZM</t>
  </si>
  <si>
    <t>KA4806ZM</t>
  </si>
  <si>
    <t>KA4802ZW</t>
  </si>
  <si>
    <t>KA4803ZW</t>
  </si>
  <si>
    <t>KA4804ZW</t>
  </si>
  <si>
    <t>KA4806ZW</t>
  </si>
  <si>
    <t>Interruptor sencillo 1 mód. 10AX, 127-250V</t>
  </si>
  <si>
    <t>Interruptor tres vías 1 mód. 10AX, 127-250V</t>
  </si>
  <si>
    <t>Interruptor de cuatro vías 1 mód. 10AX, 127-250V</t>
  </si>
  <si>
    <t>Pulsador color 1 mód. 10A, 127-250V</t>
  </si>
  <si>
    <t>Tomacorriente sencilla 2P+T con protección infantil color blanco 2 mód. 15A, 127-277V</t>
  </si>
  <si>
    <t>Tomacorriente sencilla 2P+T con protección infantil color negro 2 mód. 15A, 127-277V</t>
  </si>
  <si>
    <t>Tomacorriente sencilla 2P+T con protección infantil color arena 2 mód. 15A, 127-277V</t>
  </si>
  <si>
    <t>Tomacorriente euroamericana duplex 2P+T con protección infantil color blanco 3 mód. 16A, 127-250V</t>
  </si>
  <si>
    <t>Tomacorriente euroamericana duplex 2P+T con protección infantil color negro 3 mód. 16A, 127-250V</t>
  </si>
  <si>
    <t>Tomacorriente euroamericana duplex 2P+T con protección infantil color arena 3 mód. 16A, 127-250V</t>
  </si>
  <si>
    <t>Tomacorriente duplex 2P+T con protección infantil color blanco 3 mód. 15A, 127-250V</t>
  </si>
  <si>
    <t>Tomacorriente duplex 2P+T con protección infantil color negro 3 mód. 15A, 127-250V</t>
  </si>
  <si>
    <t>Tomacorriente duplex 2P+T con protección infantil color arena 3 mód. 15A, 127-250V</t>
  </si>
  <si>
    <t xml:space="preserve">Tomacorriente duplex ICFT 15A 127V con autoprueba y protección infantil incluye chasis, blanco </t>
  </si>
  <si>
    <t>Tomacorriente duplex ICFT 15A 127V con autoprueba y protección infantil incluye chasis, negro</t>
  </si>
  <si>
    <t>Tomacorriente duplex ICFT 15A 127V con autoprueba y protección infantil incluye chasis, arena</t>
  </si>
  <si>
    <t>Dimmer universal pulsante 2 mód.</t>
  </si>
  <si>
    <t>Detector de movimiento por rayos infrarrojos conexión a 2 hilos 2 mód. 127V</t>
  </si>
  <si>
    <t>Detector de movimiento por rayos infrarrojos conexión a 3 hilos 1 mód. 127V</t>
  </si>
  <si>
    <t>Lámpara de emergencia removible 2 mód. 127/220V</t>
  </si>
  <si>
    <t>Interruptor de tarjeta 2 módulos</t>
  </si>
  <si>
    <t>Cargador USB Tipo A  1100 mA 1 mód. 110-230 V</t>
  </si>
  <si>
    <t>Cargador doble USB Tipo A  una carga 2400 mA y doble 1200 mA 2 mód. 110-230 V</t>
  </si>
  <si>
    <t>Cargador doble USB Tipo A y C una carga 3000 mA y doble 1500 mA 2 mód. 110-230 V</t>
  </si>
  <si>
    <t>Conmutador con doble tecla 1 mód. 16 A, 127-250V</t>
  </si>
  <si>
    <t xml:space="preserve">Conmutador de señalización para habitación de hotel 1 mód. </t>
  </si>
  <si>
    <t>Toma TV coaxial conector tipoe F impedancia 75Ω</t>
  </si>
  <si>
    <t>Toma de teléfono 4 hilos color negro 1 mód.</t>
  </si>
  <si>
    <t>Toma de teléfono 4 hilos color arena 1 mód.</t>
  </si>
  <si>
    <t>Conector RJ45 UTP Toolless cat. 5E, línea Living Now color blanco 1 mód.</t>
  </si>
  <si>
    <t>Conector RJ45 UTP Toolless cat. 5E, línea Living Now color negro 1 mód.</t>
  </si>
  <si>
    <t>Conector RJ45 UTP Toolless cat. 5E, línea Living Now color arena 1 mód.</t>
  </si>
  <si>
    <t>Conector RJ45 UTP Toolless cat. 6, línea Living Now color blanco 1 mód.</t>
  </si>
  <si>
    <t>Conector RJ45 UTP Toolless cat. 6, línea Living Now color negro 1 mód.</t>
  </si>
  <si>
    <t>Conector RJ45 UTP Toolless cat. 6, línea Living Now color arena 1 mód.</t>
  </si>
  <si>
    <t>Conector RJ45 STP Toolless cat. 6, línea Living Now color blanco 1 mód.</t>
  </si>
  <si>
    <t>Conector RJ45 STP Toolless cat. 6, línea Living Now color negro 1 mód.</t>
  </si>
  <si>
    <t>Conector RJ45 STP Toolless cat. 6, línea Living Now color arena 1 mód.</t>
  </si>
  <si>
    <t>Conector RJ45 UTP Toolless cat. 6A, línea Living Now color blanco 1 mód.</t>
  </si>
  <si>
    <t>Conector RJ45 UTP Toolless cat. 6A, línea Living Now color negro 1 mód.</t>
  </si>
  <si>
    <t>Conector RJ45 UTP Toolless cat. 6A, línea Living Now color arena 1 mód.</t>
  </si>
  <si>
    <t>Conector RCA doble (Rojo y blanco) color blanco 1 mód.</t>
  </si>
  <si>
    <t>Conector RCA doble (Rojo y blanco) color negro 1 mód.</t>
  </si>
  <si>
    <t>Conector RCA doble (Rojo y blanco) color arena 1 mód.</t>
  </si>
  <si>
    <t>Conector para bocinas color blanco 1 mód.</t>
  </si>
  <si>
    <t>Conector para bocinas color negro 1 mód.</t>
  </si>
  <si>
    <t>Conector para bocinas color arena 1 mód.</t>
  </si>
  <si>
    <t>Conector HMDI preconectado 2 mód.</t>
  </si>
  <si>
    <t>Conector USB para transmisión de datos preconectado 1 mód.</t>
  </si>
  <si>
    <t>Zumbador 127 V 8VA 1 mód.</t>
  </si>
  <si>
    <t>Falso polo 1 mód.</t>
  </si>
  <si>
    <t>Falso polo medio módulo</t>
  </si>
  <si>
    <t>Falso polo con prerruptura 9mm 1 mód.</t>
  </si>
  <si>
    <t>Cubretecla falso polo 1 mód.color blanco</t>
  </si>
  <si>
    <t>Cubretecla falso polo 1 mód.color negro</t>
  </si>
  <si>
    <t>Cubretecla falso polo 1 mód.color arena</t>
  </si>
  <si>
    <t>Cubretecla interruptor 1 mód.color blanco</t>
  </si>
  <si>
    <t>Cubretecla interruptor 1 mód.color negro</t>
  </si>
  <si>
    <t>Cubretecla interruptor 1 mód.color arena</t>
  </si>
  <si>
    <t>Cubretecla interruptor 2 mod. color blanco</t>
  </si>
  <si>
    <t>Cubretecla interruptor 2 mod. color negro</t>
  </si>
  <si>
    <t>Cubretecla interruptor 2 mod. color arena</t>
  </si>
  <si>
    <t>Cubretecla interruptor simbolo luz 1 mód.color blanco</t>
  </si>
  <si>
    <t>Cubretecla interruptor simbolo luz 1 mód.color negro</t>
  </si>
  <si>
    <t>Cubretecla interruptor simbolo luz 1 mód.color arena</t>
  </si>
  <si>
    <t>Cubretecla interruptor simbolo luz 2 mód.color blanco</t>
  </si>
  <si>
    <t>Cubretecla interruptor simbolo luz 2 mód.color negro</t>
  </si>
  <si>
    <t>Cubretecla interruptor simbolo luz 2 mód.color arena</t>
  </si>
  <si>
    <t>Cubretecla interruptor simbolo timbre 1 mód.color blanco</t>
  </si>
  <si>
    <t>Cubretecla interruptor simbolo timbre 1 mód.color negro</t>
  </si>
  <si>
    <t>Cubretecla interruptor simbolo timbre 1 mód.color arena</t>
  </si>
  <si>
    <t>Cubretecla interruptor simbolo timbre 2 mód.color blanco</t>
  </si>
  <si>
    <t>Cubretecla interruptor simbolo timbre 2 mód.color negro</t>
  </si>
  <si>
    <t>Cubretecla interruptor simbolo timbre 2 mód.color arena</t>
  </si>
  <si>
    <t>Cubretecla interruptor simbolo llave 1 mód.color blanco</t>
  </si>
  <si>
    <t>Cubretecla interruptor simbolo llave 1 mód.color negro</t>
  </si>
  <si>
    <t>Cubretecla interruptor simbolo llave 1 mód.color arena</t>
  </si>
  <si>
    <t>Cubretecla interruptor simbolo llave 2 mód.color blanco</t>
  </si>
  <si>
    <t>Cubretecla interruptor simbolo llave 2 mód.color negro</t>
  </si>
  <si>
    <t>Cubretecla interruptor simbolo llave 2 mód.color arena</t>
  </si>
  <si>
    <t>Cubretecla lámpara de emergencia 2 mod. color blanco</t>
  </si>
  <si>
    <t>Cubretecla lámpara de emergencia 2 mod. color negro</t>
  </si>
  <si>
    <t>Cubretecla lámpara de emergencia 2 mod. color arena</t>
  </si>
  <si>
    <t>Cubretecla simbolo persiana 1 mód. color blanco</t>
  </si>
  <si>
    <t>Cubretecla simbolo persiana 1 mód. color negro</t>
  </si>
  <si>
    <t>Cubretecla simbolo persiana 1 mód. color arena</t>
  </si>
  <si>
    <t>Cubretecla simbolo No molestar (rojo) y limpieza (verde) 1 mód. color blanco</t>
  </si>
  <si>
    <t>Cubretecla simbolo No molestar (rojo) y limpieza (verde) 1 mód. color negro</t>
  </si>
  <si>
    <t>Cubretecla simbolo No molestar (rojo) y limpieza (verde) 1 mód. color arena</t>
  </si>
  <si>
    <t>Cubretecla simbolo No molestar y limpieza 1 mód. color blanco</t>
  </si>
  <si>
    <t>Cubretecla simbolo No molestar y limpieza 1 mód. color negro</t>
  </si>
  <si>
    <t>Cubretecla simbolo No molestar y limpieza  1 mód. color arena</t>
  </si>
  <si>
    <t>Cubretecla conector RJ11/45, RCA 1 mód. color blanco</t>
  </si>
  <si>
    <t>Cubretecla conector RJ11/45, RCA 1 mód. color negro</t>
  </si>
  <si>
    <t>Cubretecla conector RJ11/45, RCA 1 mód. color arena</t>
  </si>
  <si>
    <t>Cubretecla conector TV 1 mód. color blanco</t>
  </si>
  <si>
    <t>Cubretecla conector TV 1 mód. color negro</t>
  </si>
  <si>
    <t>Cubretecla conector TV 1 mód. color arena</t>
  </si>
  <si>
    <t>Cubretecla cargador USB 1 mód. color blanco</t>
  </si>
  <si>
    <t>Cubretecla cargador USB 1 mód. color negro</t>
  </si>
  <si>
    <t>Cubretecla cargador USB 1 mód. color arena</t>
  </si>
  <si>
    <t>Cubretecla conector USB 1 mód. color blanco</t>
  </si>
  <si>
    <t>Cubretecla conector USB 1 mód. color negro</t>
  </si>
  <si>
    <t>Cubretecla conector USB 1 mód. color arena</t>
  </si>
  <si>
    <t>Cubretecla cargador USB 2 mód. color blanco</t>
  </si>
  <si>
    <t>Cubretecla cargador USB 2 mód. color negro</t>
  </si>
  <si>
    <t>Cubretecla cargador USB 2 mód. color arena</t>
  </si>
  <si>
    <t>Cubretecla conector HDMI 1 mód. color blanco</t>
  </si>
  <si>
    <t>Cubretecla conector HDMI 1 mód. color negro</t>
  </si>
  <si>
    <t>Cubretecla conector HDMI 1 mód. color arena</t>
  </si>
  <si>
    <t>Cubretecla zumbador 1 mód. color blanco</t>
  </si>
  <si>
    <t>Cubretecla zumbador 1 mód. color negro</t>
  </si>
  <si>
    <t>Cubretecla zumbador 1 mód. color arena</t>
  </si>
  <si>
    <t>Cubretecla detector de movimiento 1 mód. color blanco</t>
  </si>
  <si>
    <t>Cubretecla detector de movimiento 1 mód. color negro</t>
  </si>
  <si>
    <t>Cubretecla detector de movimiento 1 mód. color arena</t>
  </si>
  <si>
    <t>Cubretecla detector de movimiento 2 mód. color blanco</t>
  </si>
  <si>
    <t>Cubretecla detector de movimiento 2 mód. color negro</t>
  </si>
  <si>
    <t>Cubretecla detector de movimiento 2 mód. color arena</t>
  </si>
  <si>
    <t>Cubretecla dimmer 2 mód. color blanco</t>
  </si>
  <si>
    <t>Cubretecla dimmer 2 mód. color negro</t>
  </si>
  <si>
    <t>Cubretecla dimmer 2 mód. color arena</t>
  </si>
  <si>
    <t>Cubretecla interruptor de tarjeta 2 mód. color blanco</t>
  </si>
  <si>
    <t>Cubretecla interruptor de tarjeta 2 mód. color negro</t>
  </si>
  <si>
    <t>Cubretecla interruptor de tarjeta 2 mód. color arena</t>
  </si>
  <si>
    <t>Cubretecla tomacorriente sencilla 2 mód. color blanco</t>
  </si>
  <si>
    <t>Cubretecla tomacorriente sencilla 2 mód. color negro</t>
  </si>
  <si>
    <t>Cubretecla tomacorriente sencilla 2 mód. color arena</t>
  </si>
  <si>
    <t>Cubretecla tomacorriente duplex 3 mód. color blanco</t>
  </si>
  <si>
    <t>Cubretecla tomacorriente duplex 3 mód. color negro</t>
  </si>
  <si>
    <t>Cubretecla tomacorriente duplex 3 mód. color arena</t>
  </si>
  <si>
    <t>LED piloto color rojo/verde 127V</t>
  </si>
  <si>
    <t>LED piloto color Blanco 127V</t>
  </si>
  <si>
    <t>Soporte 2 módulos</t>
  </si>
  <si>
    <t>Placa color Blanco 2 mód.</t>
  </si>
  <si>
    <t>Placa color Blanco 3 mód.</t>
  </si>
  <si>
    <t>Placa color Blanco 4 mód.</t>
  </si>
  <si>
    <t>Placa color Blanco 6 mód.</t>
  </si>
  <si>
    <t>Placa color Negro 2 mód.</t>
  </si>
  <si>
    <t>Placa color Negro 3 mód.</t>
  </si>
  <si>
    <t>Placa color Negro 4 mód.</t>
  </si>
  <si>
    <t>Placa color Negro 6 mód.</t>
  </si>
  <si>
    <t>Placa color Arena 2 mód.</t>
  </si>
  <si>
    <t>Placa color Arena 3 mód.</t>
  </si>
  <si>
    <t>Placa color Arena 4 mód.</t>
  </si>
  <si>
    <t>Placa color Arena 6 mód.</t>
  </si>
  <si>
    <t>Placa color Hielo 2 mód.</t>
  </si>
  <si>
    <t>Placa color Hielo 3 mód.</t>
  </si>
  <si>
    <t>Placa color Hielo 4 mód.</t>
  </si>
  <si>
    <t>Placa color Hielo 6 mód.</t>
  </si>
  <si>
    <t>Placa color Noche 2 mód.</t>
  </si>
  <si>
    <t>Placa color Noche 3 mód.</t>
  </si>
  <si>
    <t>Placa color Noche 4 mód.</t>
  </si>
  <si>
    <t>Placa color Noche 6 mód.</t>
  </si>
  <si>
    <t>Placa color Aura 2 mód.</t>
  </si>
  <si>
    <t>Placa color Aura 3 mód.</t>
  </si>
  <si>
    <t>Placa color Aura 4 mód.</t>
  </si>
  <si>
    <t>Placa color Aura 6 mód.</t>
  </si>
  <si>
    <t>Placa color Cielo 2 mód.</t>
  </si>
  <si>
    <t>Placa color Cielo 3 mód.</t>
  </si>
  <si>
    <t>Placa color Cielo 4 mód.</t>
  </si>
  <si>
    <t>Placa color Cielo 6 mód.</t>
  </si>
  <si>
    <t>Placa color Optico 2 mód.</t>
  </si>
  <si>
    <t>Placa color Optico 3 mód.</t>
  </si>
  <si>
    <t>Placa color Optico 4 mód.</t>
  </si>
  <si>
    <t>Placa color Optico 6 mód.</t>
  </si>
  <si>
    <t>Placa color Pixel 2 mód.</t>
  </si>
  <si>
    <t>Placa color Pixel 3 mód.</t>
  </si>
  <si>
    <t>Placa color Pixel 4 mód.</t>
  </si>
  <si>
    <t>Placa color Pixel 6 mód.</t>
  </si>
  <si>
    <t>Placa madera de Nogal 2 mód.</t>
  </si>
  <si>
    <t>Placa madera de Nogal 3 mód.</t>
  </si>
  <si>
    <t>Placa madera de Nogal 4 mód.</t>
  </si>
  <si>
    <t>Placa madera de Nogal 6 mód.</t>
  </si>
  <si>
    <t>Placa madera de Roble 2 mód.</t>
  </si>
  <si>
    <t>Placa madera de Roble 3 mód.</t>
  </si>
  <si>
    <t>Placa madera de Roble 4 mód.</t>
  </si>
  <si>
    <t>Placa madera de Roble 6 mód.</t>
  </si>
  <si>
    <t>Placa metálica color Luna 2 mód.</t>
  </si>
  <si>
    <t>Placa metálica color Luna 3 mód.</t>
  </si>
  <si>
    <t>Placa metálica color Luna 4 mód.</t>
  </si>
  <si>
    <t>Placa metálica color Luna 6 mód.</t>
  </si>
  <si>
    <t>Placa metálica color Space 2 mód.</t>
  </si>
  <si>
    <t>Placa metálica color Space 3 mód.</t>
  </si>
  <si>
    <t>Placa metálica color Space 4 mód.</t>
  </si>
  <si>
    <t>Placa metálica color Space 6 mód.</t>
  </si>
  <si>
    <t>Placa metálica color Acero 2 mód.</t>
  </si>
  <si>
    <t>Placa metálica color Acero 3 mód.</t>
  </si>
  <si>
    <t>Placa metálica color Acero 4 mód.</t>
  </si>
  <si>
    <t>Placa metálica color Acero 6 mód.</t>
  </si>
  <si>
    <t>Placa metálica color Cobre 2 mód.</t>
  </si>
  <si>
    <t>Placa metálica color Cobre 3 mód.</t>
  </si>
  <si>
    <t>Placa metálica color Cobre 4 mód.</t>
  </si>
  <si>
    <t>Placa metálica color Cobre 6 mód.</t>
  </si>
  <si>
    <t>Placa metálica color Oro 2 mód.</t>
  </si>
  <si>
    <t>Placa metálica color Oro 3 mód.</t>
  </si>
  <si>
    <t>Placa metálica color Oro 4 mód.</t>
  </si>
  <si>
    <t>Placa metálica color Oro 6 mód.</t>
  </si>
  <si>
    <t>Living Now</t>
  </si>
  <si>
    <t>Soporte 3 módulos incluye tornillos de 45 mm</t>
  </si>
  <si>
    <t>Soporte 4 módulos incluye tornillos de 45 mm</t>
  </si>
  <si>
    <t>Soporte 6 módulos incluye tornillos de 45 mm</t>
  </si>
  <si>
    <t>Tomacorriente euroamericana sencilla 2P+T con protección infantil color blanco 2 mód. 16A, 127-250V</t>
  </si>
  <si>
    <t>Tomacorriente euroamericana sencilla 2P+T con protección infantil color negro 2 mód. 16A, 127-250V</t>
  </si>
  <si>
    <t>Tomacorriente euroamericana sencilla 2P+T con protección infantil color arena 2 mód. 16A, 127-250V</t>
  </si>
  <si>
    <t>Cargador de inducción y USB. Carga inducción  1A y USB 2.4A o simultaneamente inducción 0.5 A y USB 1.2A, blanco</t>
  </si>
  <si>
    <t>Cargador de inducción y USB. Carga inducción  1A y USB 2.4A o simultaneamente inducción 0.5 A y USB 1.2A, negro</t>
  </si>
  <si>
    <t>Cargador de inducción y USB. Carga inducción  1A y USB 2.4A o simultaneamente inducción 0.5 A y USB 1.2A, arena</t>
  </si>
  <si>
    <t>503MS</t>
  </si>
  <si>
    <t>Chalupas</t>
  </si>
  <si>
    <t>Caja de empotrar para 3 mód.</t>
  </si>
  <si>
    <t>504E</t>
  </si>
  <si>
    <t>Caja de empotrar para 4 mód.</t>
  </si>
  <si>
    <t>506L</t>
  </si>
  <si>
    <t>502E</t>
  </si>
  <si>
    <t>Caja de empotrar para 2 mód. Incluye tornillos</t>
  </si>
  <si>
    <t>Caja de empotrar para 6 y 7 mód.</t>
  </si>
  <si>
    <t>Cubretecla actuador de persianas 2 mód. color arena</t>
  </si>
  <si>
    <t>Living Now Smart</t>
  </si>
  <si>
    <t>KM32M2</t>
  </si>
  <si>
    <t>Cubretecla actuador de persianas 2 mód. Color negro</t>
  </si>
  <si>
    <t>KG32M2</t>
  </si>
  <si>
    <t>Cubretecla actuador de persianas 2 mód. color blanco</t>
  </si>
  <si>
    <t>KW32M2</t>
  </si>
  <si>
    <t>Cubretecla Comando persianas inalambrico 2 mód. color arena</t>
  </si>
  <si>
    <t>KM43M2</t>
  </si>
  <si>
    <t>Cubretecla Comando persianas inalambrico 2 mód. Color negro</t>
  </si>
  <si>
    <t>KG43M2</t>
  </si>
  <si>
    <t>Cubretecla Comando persianas inalambrico 2 mód. color blanco</t>
  </si>
  <si>
    <t>KW43M2</t>
  </si>
  <si>
    <t>Cubretecla Comando de luces inalambrico 2 mód. color arena</t>
  </si>
  <si>
    <t>KM42M2</t>
  </si>
  <si>
    <t>Cubretecla Comando de luces inalambrico 2 mód. color negro</t>
  </si>
  <si>
    <t>KG42M2</t>
  </si>
  <si>
    <t>Cubretecla Comando de luces inalambrico 2 mód. color blanco</t>
  </si>
  <si>
    <t>KW42M2</t>
  </si>
  <si>
    <t>Cubretecla Comando escenario Día &amp; Noche Inalambrico 2 mod. Arena</t>
  </si>
  <si>
    <t>KM41M2</t>
  </si>
  <si>
    <t>Cubretecla Comando escenario Día &amp; Noche Inalambrico 2 mod. Negro</t>
  </si>
  <si>
    <t>KG41M2</t>
  </si>
  <si>
    <t>Cubretecla Comando escenario Día &amp; Noche Inalambrico 2 mod. Blanco</t>
  </si>
  <si>
    <t>KW41M2</t>
  </si>
  <si>
    <t>Cubretecla Comando escenario Entrar &amp; Salir Inalambrico 2 mod. Arena</t>
  </si>
  <si>
    <t>KM40M2</t>
  </si>
  <si>
    <t>Cubretecla Comando escenario Entrar &amp; Salir Inalambrico 2 mod. Negro</t>
  </si>
  <si>
    <t>KG40M2</t>
  </si>
  <si>
    <t>Cubretecla Comando escenario Entrar &amp; Salir Inalambrico 2 mod. Blanco</t>
  </si>
  <si>
    <t>KW40M2</t>
  </si>
  <si>
    <t>Cubretecla Gateway 2 mód. color arena</t>
  </si>
  <si>
    <t>KM30M2</t>
  </si>
  <si>
    <t>Cubretecla Gateway 2 mód. Color negro</t>
  </si>
  <si>
    <t>KG30M2</t>
  </si>
  <si>
    <t>Cubretecla Gateway 2 mód. color blanco</t>
  </si>
  <si>
    <t>KW30M2</t>
  </si>
  <si>
    <t>Cubretecla modulo para contacto conectado 1 mód. color arena</t>
  </si>
  <si>
    <t>KM31</t>
  </si>
  <si>
    <t>Cubretecla modulo para contacto conectado 1 mód. color negro</t>
  </si>
  <si>
    <t>KG31</t>
  </si>
  <si>
    <t>Cubretecla modulo para contacto conectado 1 mód. color blanco</t>
  </si>
  <si>
    <t>KW31</t>
  </si>
  <si>
    <t>Comando escenario Día &amp; Noche Inalambrico SMART 2 mod. Incluye chasis</t>
  </si>
  <si>
    <t>K4574CW</t>
  </si>
  <si>
    <t>Comando escenario Entrar &amp; Salir Inalambrico SMART 2 mod. Incluye chasis</t>
  </si>
  <si>
    <t>K4570CW</t>
  </si>
  <si>
    <t>Comando de luces inalambrico SMART con baterias 2 mod. Incluye chasis</t>
  </si>
  <si>
    <t>K4003CW</t>
  </si>
  <si>
    <t>Comando de persianas inalambrico SMART con baterias 2 mod. Incluye chasis</t>
  </si>
  <si>
    <t>K4027CW</t>
  </si>
  <si>
    <t xml:space="preserve">Actuador para persianas SMART 1 mod. 100-240VAC </t>
  </si>
  <si>
    <t>K4027C</t>
  </si>
  <si>
    <t xml:space="preserve">Modulo DIN para medir el consumo de corriente SMART. 100-240VAC </t>
  </si>
  <si>
    <t>F20T60A</t>
  </si>
  <si>
    <t xml:space="preserve">Modulo para tomacorriente SMART 1 mod. 100-240VAC </t>
  </si>
  <si>
    <t>K4531C</t>
  </si>
  <si>
    <t xml:space="preserve">Micro modulo con entrada auxiliar SMART 100-240VAC </t>
  </si>
  <si>
    <t>3584C</t>
  </si>
  <si>
    <t xml:space="preserve">Dimmer 2 hilos SMART 2 mod.  100-240VAC </t>
  </si>
  <si>
    <t>K4411CM2</t>
  </si>
  <si>
    <t xml:space="preserve">Interruptor SMART 1 mod. 100-240VAC </t>
  </si>
  <si>
    <t>K4003C</t>
  </si>
  <si>
    <t xml:space="preserve">Gateway 2 mód. 100-240VAC + Comando escenario Entrar &amp; Salir 2 mod. SMART </t>
  </si>
  <si>
    <t>K4500C</t>
  </si>
  <si>
    <t>LIVING NOW SMART</t>
  </si>
  <si>
    <t>LIVING NOW TRADICIONAL</t>
  </si>
  <si>
    <t>Comando de luces inalámbrico</t>
  </si>
  <si>
    <t>Comando escenario Entrar &amp; Salir inalámbrico</t>
  </si>
  <si>
    <t>Comando escenario Día &amp; Noche inalámbrico</t>
  </si>
  <si>
    <t>Placa con Gateway + módulo ciego</t>
  </si>
  <si>
    <t xml:space="preserve">Placa con 3 interruptores Smart </t>
  </si>
  <si>
    <t>Cantidad</t>
  </si>
  <si>
    <t>Comando de persianas inalámbrico</t>
  </si>
  <si>
    <t>KW Blanco</t>
  </si>
  <si>
    <t>KG Negro</t>
  </si>
  <si>
    <t>KM Arena</t>
  </si>
  <si>
    <t>DA Cielo</t>
  </si>
  <si>
    <t>DG Noche</t>
  </si>
  <si>
    <t>DM Aura</t>
  </si>
  <si>
    <t>DW Hielo</t>
  </si>
  <si>
    <t>MM Optico</t>
  </si>
  <si>
    <t>MW Pixel</t>
  </si>
  <si>
    <t>NG Space</t>
  </si>
  <si>
    <t>ZG Acero</t>
  </si>
  <si>
    <t>NW Luna</t>
  </si>
  <si>
    <t>ZW Oro</t>
  </si>
  <si>
    <t>LG Nogal</t>
  </si>
  <si>
    <t>LM Roble</t>
  </si>
  <si>
    <t>Gateway y Comandos Inalambricos</t>
  </si>
  <si>
    <t>Tomacorrientes controlados</t>
  </si>
  <si>
    <t>Medidor de consumos de corriente</t>
  </si>
  <si>
    <t>Color de Accesorios</t>
  </si>
  <si>
    <t>Color de placa--&gt;</t>
  </si>
  <si>
    <t>Color de mecanismo--&gt;</t>
  </si>
  <si>
    <t>Placa con 1 tomacorriente y 1 modulo Smart</t>
  </si>
  <si>
    <t>Placa con 1 interruptor Smart y 2 modulos ciegos</t>
  </si>
  <si>
    <t>ZM Cobre</t>
  </si>
  <si>
    <t>Micromódulo</t>
  </si>
  <si>
    <t>Micro modulo SMART</t>
  </si>
  <si>
    <t>Modulo para medir la corriente eléctrica</t>
  </si>
  <si>
    <t>Placa con Actuador persiana + 1 modulo ciego</t>
  </si>
  <si>
    <t>Placa con 2 interruptores Smart</t>
  </si>
  <si>
    <t>Placa con 3 interruptores Smart</t>
  </si>
  <si>
    <t>Sala</t>
  </si>
  <si>
    <t>Comedor</t>
  </si>
  <si>
    <t>Cocina</t>
  </si>
  <si>
    <t>Recamara principal</t>
  </si>
  <si>
    <t xml:space="preserve">Baño principal </t>
  </si>
  <si>
    <t xml:space="preserve">Vestidor principal </t>
  </si>
  <si>
    <t xml:space="preserve">Recamara sec 1 </t>
  </si>
  <si>
    <t>Baño sec 1</t>
  </si>
  <si>
    <t>Terraza</t>
  </si>
  <si>
    <t>Areas</t>
  </si>
  <si>
    <t xml:space="preserve">Placa con 1 interruptor Smart </t>
  </si>
  <si>
    <t xml:space="preserve">Placa con Gateway </t>
  </si>
  <si>
    <t xml:space="preserve">Placa con 1 dimmer Smart </t>
  </si>
  <si>
    <t>Placa con 1 dimmer Smart y 1 interruptor Smart</t>
  </si>
  <si>
    <t>KW33M2</t>
  </si>
  <si>
    <t>KG33M2</t>
  </si>
  <si>
    <t>KM33M2</t>
  </si>
  <si>
    <t>Cubretecla dimmer smart 2 mód. color blanco</t>
  </si>
  <si>
    <t>Cubretecla dimmer smart 2 mód. Color negro</t>
  </si>
  <si>
    <t>Cubretecla dimmer smart 2 mód. color arena</t>
  </si>
  <si>
    <t>Sala de Tv</t>
  </si>
  <si>
    <t xml:space="preserve">Placa con 2 interruptores Smart y 1 interruptor sencillo tradicional </t>
  </si>
  <si>
    <r>
      <t xml:space="preserve">Placa con 2 interruptores Smart y </t>
    </r>
    <r>
      <rPr>
        <b/>
        <sz val="11"/>
        <color theme="3" tint="0.39997558519241921"/>
        <rFont val="Arial"/>
        <family val="2"/>
      </rPr>
      <t xml:space="preserve">1 interruptor sencillo tradicional </t>
    </r>
  </si>
  <si>
    <r>
      <t xml:space="preserve">Placa con 2 interruptores Smart y </t>
    </r>
    <r>
      <rPr>
        <b/>
        <sz val="11"/>
        <color theme="3" tint="0.39997558519241921"/>
        <rFont val="Arial"/>
        <family val="2"/>
      </rPr>
      <t xml:space="preserve">1 interruptor 3 vías tradicional </t>
    </r>
  </si>
  <si>
    <r>
      <t xml:space="preserve">Placa con 1 interruptor Smart, </t>
    </r>
    <r>
      <rPr>
        <b/>
        <sz val="11"/>
        <color theme="3" tint="0.39997558519241921"/>
        <rFont val="Arial"/>
        <family val="2"/>
      </rPr>
      <t xml:space="preserve">1 interruptor sencillo trad y 1 interruptor 3 vías tradicional </t>
    </r>
  </si>
  <si>
    <r>
      <t>Placa con 1 interruptor Smart y</t>
    </r>
    <r>
      <rPr>
        <b/>
        <sz val="11"/>
        <color theme="3" tint="0.39997558519241921"/>
        <rFont val="Arial"/>
        <family val="2"/>
      </rPr>
      <t xml:space="preserve"> 2 interruptores 3 vías tradicional </t>
    </r>
  </si>
  <si>
    <r>
      <t>Placa con 1 interruptor Smart y</t>
    </r>
    <r>
      <rPr>
        <b/>
        <sz val="11"/>
        <color theme="3" tint="0.39997558519241921"/>
        <rFont val="Arial"/>
        <family val="2"/>
      </rPr>
      <t xml:space="preserve"> 2 interruptores sencillos tradicional </t>
    </r>
  </si>
  <si>
    <t>Placa con 1 dimmer Smart y 1 interruptor sencillo tradicional</t>
  </si>
  <si>
    <t>Tradicional + Smart</t>
  </si>
  <si>
    <t>No.  Dispositivos Smart</t>
  </si>
  <si>
    <r>
      <t xml:space="preserve">Placa con 1 interruptor Smart, </t>
    </r>
    <r>
      <rPr>
        <b/>
        <sz val="11"/>
        <color theme="3" tint="0.39997558519241921"/>
        <rFont val="Arial"/>
        <family val="2"/>
      </rPr>
      <t>1 interruptor sencillo tradicional</t>
    </r>
    <r>
      <rPr>
        <b/>
        <sz val="11"/>
        <color theme="9" tint="-0.249977111117893"/>
        <rFont val="Arial"/>
        <family val="2"/>
      </rPr>
      <t xml:space="preserve"> y  1 ciego</t>
    </r>
  </si>
  <si>
    <r>
      <t xml:space="preserve">Placa con 1 interruptor Smart, </t>
    </r>
    <r>
      <rPr>
        <b/>
        <sz val="11"/>
        <color theme="3" tint="0.39997558519241921"/>
        <rFont val="Arial"/>
        <family val="2"/>
      </rPr>
      <t>1 interruptor 3 vías tradicional</t>
    </r>
    <r>
      <rPr>
        <b/>
        <sz val="11"/>
        <color theme="9" tint="-0.249977111117893"/>
        <rFont val="Arial"/>
        <family val="2"/>
      </rPr>
      <t xml:space="preserve"> y  1 ciego</t>
    </r>
  </si>
  <si>
    <t>Placa con 1 interruptor Smart, 1 interruptor sencillo tradicional y  1 ciego</t>
  </si>
  <si>
    <t>Placa con 1 interruptor Smart, 1 interruptor 3 vías tradicional y  1 ciego</t>
  </si>
  <si>
    <t>Placa con 1 dimmer Smart y 1 interruptor 3 vías tradicional</t>
  </si>
  <si>
    <t>Placa con 2 interruptores Smart y 1 interruptor 3 vías tradicional</t>
  </si>
  <si>
    <t xml:space="preserve">Placa con 1 interruptor Smart y 2 interruptores sencillos tradicional </t>
  </si>
  <si>
    <t xml:space="preserve">Placa con 1 interruptor Smart y 2 interruptores 3 vías tradicional </t>
  </si>
  <si>
    <t xml:space="preserve">Placa con 1 interruptor Smart, 1 interruptor sencillo trad y 1 interruptor 3 vías tradicional </t>
  </si>
  <si>
    <t>Sublínea</t>
  </si>
  <si>
    <t>KW32</t>
  </si>
  <si>
    <t>KG32</t>
  </si>
  <si>
    <t>KM32</t>
  </si>
  <si>
    <t>LIVING NOW</t>
  </si>
  <si>
    <t>KW4177</t>
  </si>
  <si>
    <t>KG4177</t>
  </si>
  <si>
    <t>KM4177</t>
  </si>
  <si>
    <t>K4373</t>
  </si>
  <si>
    <t>K4411C</t>
  </si>
  <si>
    <t>Placa con 2 Dimmers Smart y  1 modulo ciego</t>
  </si>
  <si>
    <t>Placa con 1 dimmer Smart y 2 interruptores Smart</t>
  </si>
  <si>
    <t>Placa con 2 dimmers Smart y 1 interruptor Smart</t>
  </si>
  <si>
    <t>Interruptores Smart</t>
  </si>
  <si>
    <t>Dimmers Smart</t>
  </si>
  <si>
    <r>
      <t xml:space="preserve">Placa con 1 dimmer Smart, </t>
    </r>
    <r>
      <rPr>
        <b/>
        <sz val="11"/>
        <color theme="3" tint="0.39997558519241921"/>
        <rFont val="Arial"/>
        <family val="2"/>
      </rPr>
      <t>1 interruptor sencillo tradicional y 1 ciego</t>
    </r>
  </si>
  <si>
    <r>
      <t xml:space="preserve">Placa con 1 dimmer Smart, </t>
    </r>
    <r>
      <rPr>
        <b/>
        <sz val="11"/>
        <color theme="3" tint="0.39997558519241921"/>
        <rFont val="Arial"/>
        <family val="2"/>
      </rPr>
      <t>1 interruptor 3 vías tradicional</t>
    </r>
    <r>
      <rPr>
        <b/>
        <sz val="11"/>
        <color theme="9" tint="-0.249977111117893"/>
        <rFont val="Arial"/>
        <family val="2"/>
      </rPr>
      <t xml:space="preserve"> y 1 ciego</t>
    </r>
  </si>
  <si>
    <t>Placa con 2 interruptores Smart y  1 ciego</t>
  </si>
  <si>
    <t>Placa con 1 dimmer Smart ,1 interruptor Smart y 1 ciego</t>
  </si>
  <si>
    <t>2 pulsadores y 1 ciego</t>
  </si>
  <si>
    <t>Nota: en una placa no se deben combinar 3 Dimmers smart</t>
  </si>
  <si>
    <t xml:space="preserve">Interruptor sencillo 1 mod. 10AX, 127-250V </t>
  </si>
  <si>
    <t>Interruptor tres vías 1 mod. 10AX, 127-250V</t>
  </si>
  <si>
    <t>Interruptor de cuatro vías 1 mod. 10AX, 127-250V</t>
  </si>
  <si>
    <t>Pulsador color 1 mod. 10A, 127-250V</t>
  </si>
  <si>
    <t>Zumbador 127 V 8VA 1 mod.</t>
  </si>
  <si>
    <t>Tomacorriente sencilla 2P+T con protección infantil color blanco 2 mod. 15A, 127-277V</t>
  </si>
  <si>
    <t>Tomacorriente sencilla 2P+T con protección infantil color negro 2 mod. 15A, 127-277V</t>
  </si>
  <si>
    <t>Tomacorriente sencilla 2P+T con protección infantil color arena 2 mod. 15A, 127-277V</t>
  </si>
  <si>
    <t>Tomacorriente duplex 2P+T con protección infantil color blanco 3 mod. 15A, 127-250V</t>
  </si>
  <si>
    <t>Tomacorriente duplex 2P+T con protección infantil color negro 3 mod. 15A, 127-250V</t>
  </si>
  <si>
    <t>Tomacorriente duplex 2P+T con protección infantil color arena 3 mod. 15A, 127-250V</t>
  </si>
  <si>
    <t>Tomacorriente euroamericana sencilla 2P+T con protección infantil color blanco 2 mod. 16A, 127-250V</t>
  </si>
  <si>
    <t>Tomacorriente euroamericana sencilla 2P+T con protección infantil color negro 2 mod. 16A, 127-250V</t>
  </si>
  <si>
    <t>Tomacorriente euroamericana sencilla 2P+T con protección infantil color arena 2 mod. 16A, 127-250V</t>
  </si>
  <si>
    <t>Tomacorriente euroamericana duplex 2P+T con protección infantil color blanco 3 mod. 16A, 127-250V</t>
  </si>
  <si>
    <t>Tomacorriente euroamericana duplex 2P+T con protección infantil color negro 3 mod. 16A, 127-250V</t>
  </si>
  <si>
    <t>Tomacorriente euroamericana duplex 2P+T con protección infantil color arena 3 mod. 16A, 127-250V</t>
  </si>
  <si>
    <t>Tomacorriente para rasuradora 2P+T con protección infantil color blanco 3 mod. 16A, 127-250V</t>
  </si>
  <si>
    <t>Tomacorriente para rasuradora 2P+T con protección infantil color negro 3 mod. 16A, 127-250V</t>
  </si>
  <si>
    <t>Tomacorriente para rasuradora 2P+T con protección infantil color arena 3 mod. 16A, 127-250V</t>
  </si>
  <si>
    <t>Cargador USB Tipo A  1100 mA 1 mod. 110-230 V</t>
  </si>
  <si>
    <t>Cargador doble USB Tipo A  una carga 2400 mA y doble 1200 mA 2 mod. 110-230 V</t>
  </si>
  <si>
    <t>Cargador doble USB Tipo A y C una carga 3000 mA y doble 1500 mA 2 mod. 110-230 V</t>
  </si>
  <si>
    <t>Cargador de inducción 1A y USB 2.4A o simultaneamente inducción 0.5 A y USB 1.2A, blanco</t>
  </si>
  <si>
    <t>Cargador de inducción 1A y USB 2.4A o simultaneamente inducción 0.5 A y USB 1.2A, negro</t>
  </si>
  <si>
    <t>Cargador de inducción 1A y USB 2.4A o simultaneamente inducción 0.5 A y USB 1.2A, arena</t>
  </si>
  <si>
    <t>Dimmer universal pulsante 2 mod.</t>
  </si>
  <si>
    <t>Detector de movimiento por rayos infrarrojos conexión a 2 hilos 2 mod. 127V</t>
  </si>
  <si>
    <t>Detector de movimiento por rayos infrarrojos conexión a 3 hilos 1 mod. 127V</t>
  </si>
  <si>
    <t>Lámpara de emergencia removible 2 mod. 127/220V</t>
  </si>
  <si>
    <t>Conmutador con doble tecla 1 mod. 16 A, 127-250V</t>
  </si>
  <si>
    <t xml:space="preserve">Conmutador de señalización para habitación de hotel 1 mod. </t>
  </si>
  <si>
    <t>Portalampara con 2 leds incorporados: verde y rojo para señalización de habitación hotel 1 mod. 127-230V</t>
  </si>
  <si>
    <t>Toma de teléfono 4 hilos color blanco 1 mod.</t>
  </si>
  <si>
    <t>Toma de teléfono 4 hilos color negro 1 mod.</t>
  </si>
  <si>
    <t>Toma de teléfono 4 hilos color arena 1 mod.</t>
  </si>
  <si>
    <t>Conector RJ45 UTP Toolless cat. 5E, línea Living Now color blanco 1 mod.</t>
  </si>
  <si>
    <t>Conector RJ45 UTP Toolless cat. 5E, línea Living Now color negro 1 mod.</t>
  </si>
  <si>
    <t>Conector RJ45 UTP Toolless cat. 5E, línea Living Now color arena 1 mod.</t>
  </si>
  <si>
    <t>Conector RJ45 UTP Toolless cat. 6, línea Living Now color blanco 1 mod.</t>
  </si>
  <si>
    <t>Conector RJ45 UTP Toolless cat. 6, línea Living Now color negro 1 mod.</t>
  </si>
  <si>
    <t>Conector RJ45 UTP Toolless cat. 6, línea Living Now color arena 1 mod.</t>
  </si>
  <si>
    <t>Conector RJ45 STP Toolless cat. 6, línea Living Now color blanco 1 mod.</t>
  </si>
  <si>
    <t>Conector RJ45 STP Toolless cat. 6, línea Living Now color negro 1 mod.</t>
  </si>
  <si>
    <t>Conector RJ45 STP Toolless cat. 6, línea Living Now color arena 1 mod.</t>
  </si>
  <si>
    <t>Conector RJ45 UTP Toolless cat. 6A, línea Living Now color blanco 1 mod.</t>
  </si>
  <si>
    <t>Conector RJ45 UTP Toolless cat. 6A, línea Living Now color negro 1 mod.</t>
  </si>
  <si>
    <t>Conector RJ45 UTP Toolless cat. 6A, línea Living Now color arena 1 mod.</t>
  </si>
  <si>
    <t>Conector RCA doble (Rojo y blanco) color blanco 1 mod.</t>
  </si>
  <si>
    <t>Conector RCA doble (Rojo y blanco) color negro 1 mod.</t>
  </si>
  <si>
    <t>Conector RCA doble (Rojo y blanco) color arena 1 mod.</t>
  </si>
  <si>
    <t>Conector para bocinas color blanco 1 mod.</t>
  </si>
  <si>
    <t>Conector para bocinas color negro 1 mod.</t>
  </si>
  <si>
    <t>Conector para bocinas color arena 1 mod.</t>
  </si>
  <si>
    <t>Conector HDMI preconectado 1 mod.</t>
  </si>
  <si>
    <t>Conector USB para transmisión de datos preconectado 1 mod.</t>
  </si>
  <si>
    <t>Falso polo 1 mod.</t>
  </si>
  <si>
    <t>Falso polo medio mod.ulo</t>
  </si>
  <si>
    <t>Falso polo con prerruptura 9mm 1 mod.</t>
  </si>
  <si>
    <t>Cubretecla falso polo K4950 1 mod. color blanco</t>
  </si>
  <si>
    <t>Cubretecla falso polo K4950 1 mod. color negro</t>
  </si>
  <si>
    <t>Cubretecla falso polo K4950 1 mod. color arena</t>
  </si>
  <si>
    <t>Cubretecla interruptor (K4001, K4003, K4004, K4005, K4003C) 2 mod. color blanco</t>
  </si>
  <si>
    <t>Cubretecla interruptor (K4001, K4003, K4004, K4005, K4003C) 2 mod. color negro</t>
  </si>
  <si>
    <t>Cubretecla interruptor (K4001, K4003, K4004, K4005, K4003C) 2 mod. color arena</t>
  </si>
  <si>
    <t>Cubretecla interruptor simbolo luz (K4001, K4003, K4004, K4005, K4003C) 1 mod.color blanco</t>
  </si>
  <si>
    <t>Cubretecla interruptor simbolo luz (K4001, K4003, K4004, K4005, K4003C) 1 mod.color negro</t>
  </si>
  <si>
    <t>Cubretecla interruptor simbolo luz (K4001, K4003, K4004, K4005, K4003C) 1 mod.color arena</t>
  </si>
  <si>
    <t>Cubretecla interruptor simbolo luz (K4001, K4003, K4004, K4005, K4003C) 2 mod.color blanco</t>
  </si>
  <si>
    <t>Cubretecla interruptor simbolo luz (K4001, K4003, K4004, K4005, K4003C) 2 mod.color negro</t>
  </si>
  <si>
    <t>Cubretecla interruptor simbolo luz (K4001, K4003, K4004, K4005, K4003C) 2 mod.color arena</t>
  </si>
  <si>
    <t>Cubretecla interruptor simbolo timbre K4005 1 mod.color blanco</t>
  </si>
  <si>
    <t>Cubretecla interruptor simbolo timbre K4005 1 mod.color negro</t>
  </si>
  <si>
    <t>Cubretecla interruptor simbolo timbre K4005 1 mod.color arena</t>
  </si>
  <si>
    <t>Cubretecla interruptor simbolo timbre K4005 2 mod.color blanco</t>
  </si>
  <si>
    <t>Cubretecla interruptor simbolo timbre K4005 2 mod.color negro</t>
  </si>
  <si>
    <t>Cubretecla interruptor simbolo timbre K4005 2 mod.color arena</t>
  </si>
  <si>
    <t>Cubretecla interruptor simbolo llave (K4001, K4003, K4004, K4005, K4003C) 1 mod.color blanco</t>
  </si>
  <si>
    <t>Cubretecla interruptor simbolo llave (K4001, K4003, K4004, K4005, K4003C) 1 mod.color negro</t>
  </si>
  <si>
    <t>Cubretecla interruptor simbolo llave (K4001, K4003, K4004, K4005, K4003C) 1 mod.color arena</t>
  </si>
  <si>
    <t>Cubretecla interruptor simbolo llave (K4001, K4003, K4004, K4005, K4003C) 2 mod.color blanco</t>
  </si>
  <si>
    <t>Cubretecla interruptor simbolo llave (K4001, K4003, K4004, K4005, K4003C) 2 mod.color negro</t>
  </si>
  <si>
    <t>Cubretecla interruptor simbolo llave (K4001, K4003, K4004, K4005, K4003C) 2 mod.color arena</t>
  </si>
  <si>
    <t>Cubretecla lámpara de emergencia K4380 2 mod. color blanco</t>
  </si>
  <si>
    <t>Cubretecla lámpara de emergencia K4380 2 mod. color negro</t>
  </si>
  <si>
    <t>Cubretecla lámpara de emergencia K4380 2 mod. color arena</t>
  </si>
  <si>
    <t>Cubretecla simbolo persiana K4027 1 mod. color blanco</t>
  </si>
  <si>
    <t>Cubretecla simbolo persiana K4027 1 mod. color negro</t>
  </si>
  <si>
    <t>Cubretecla simbolo persiana K4027 1 mod. color arena</t>
  </si>
  <si>
    <t>Cubretecla simbolo No molestar (rojo) y limpieza (verde) K4027V127H 1 mod. color blanco</t>
  </si>
  <si>
    <t>Cubretecla simbolo No molestar (rojo) y limpieza (verde) K4027V127H 1 mod. color negro</t>
  </si>
  <si>
    <t>Cubretecla simbolo No molestar (rojo) y limpieza (verde) K4027V127H 1 mod. color arena</t>
  </si>
  <si>
    <t>Cubretecla conector RJ11/RJ45, RCA (KW4258RJ11, KW4269C.., KW4269R, KW4294) 1 mod. color blanco</t>
  </si>
  <si>
    <t>Cubretecla conector RJ11/RJ45, RCA (KG4258RJ11, KG4269C.., KG4269R, KG4294) 1 mod. color negro</t>
  </si>
  <si>
    <t>Cubretecla conector RJ11/RJ45, RCA (KM4258RJ11, KM4269C.., KM4269R, KM4294) 1 mod. color arena</t>
  </si>
  <si>
    <t>Cubretecla conector TV y modulo ciego prerruptura (K4202F, K4953) 1 mod. color blanco</t>
  </si>
  <si>
    <t>Cubretecla conector TV y modulo ciego prerruptura (K4202F, K4953) 1 mod. color negro</t>
  </si>
  <si>
    <t>Cubretecla conector TV y modulo ciego prerruptura (K4202F, K4953) 1 mod. color arena</t>
  </si>
  <si>
    <t>Cubretecla cargador USB 1 mod.  K4285C1  color blanco</t>
  </si>
  <si>
    <t>Cubretecla cargador USB 1 mod. K4285C1  color negro</t>
  </si>
  <si>
    <t>Cubretecla cargador USB 1 mod.  K4285C1 color arena</t>
  </si>
  <si>
    <t>Cubretecla conector USB K4285P 1 mod. color blanco</t>
  </si>
  <si>
    <t>Cubretecla conector USB K4285P 1 mod. color negro</t>
  </si>
  <si>
    <t>Cubretecla conector USB K4285P 1 mod. color arena</t>
  </si>
  <si>
    <t>Cubretecla simbolo No molestar y limpieza K4373 1 mod. color blanco</t>
  </si>
  <si>
    <t>Cubretecla simbolo No molestar y limpieza K4373 1 mod. color negro</t>
  </si>
  <si>
    <t>Cubretecla simbolo No molestar y limpieza K4373 1 mod. color arena</t>
  </si>
  <si>
    <t>Cubretecla cargador USB 2 mod. (K4285C2, K4287C2) color blanco</t>
  </si>
  <si>
    <t>Cubretecla cargador USB 2 mod. (K4285C2, K4287C2) color negro</t>
  </si>
  <si>
    <t>Cubretecla cargador USB 2 mod. (K4285C2, K4287C2) color arena</t>
  </si>
  <si>
    <t>Cubretecla conector HDMI K4284P 1 mod. color blanco</t>
  </si>
  <si>
    <t>Cubretecla conector HDMI K4284P 1 mod. color negro</t>
  </si>
  <si>
    <t>Cubretecla conector HDMI K4284P 1 mod. color arena</t>
  </si>
  <si>
    <t>Cubretecla zumbador K4356V127 1 mod. color blanco</t>
  </si>
  <si>
    <t>Cubretecla zumbador K4356V127 1 mod. color negro</t>
  </si>
  <si>
    <t>Cubretecla zumbador K4356V127 1 mod. color arena</t>
  </si>
  <si>
    <t>Cubretecla detector de movimiento K4431 1 mod. color blanco</t>
  </si>
  <si>
    <t>Cubretecla detector de movimiento K4431 1 mod. color negro</t>
  </si>
  <si>
    <t>Cubretecla detector de movimiento K4431 1 mod. color arena</t>
  </si>
  <si>
    <t>Cubretecla detector de movimiento K4430 2 mod. color blanco</t>
  </si>
  <si>
    <t>Cubretecla detector de movimiento K4430 2 mod. color negro</t>
  </si>
  <si>
    <t>Cubretecla detector de movimiento K4430 2 mod. color arena</t>
  </si>
  <si>
    <t>Cubretecla dimmer K4411 2 mod. color blanco</t>
  </si>
  <si>
    <t>Cubretecla dimmer K4411 2 mod. color negro</t>
  </si>
  <si>
    <t>Cubretecla dimmer K4411 2 mod. color arena</t>
  </si>
  <si>
    <t>Cubretecla interruptor de tarjeta K4549 2 mod. color blanco</t>
  </si>
  <si>
    <t>Cubretecla interruptor de tarjeta K4549 2 mod. color negro</t>
  </si>
  <si>
    <t>Cubretecla interruptor de tarjeta K4549 2 mod. color arena</t>
  </si>
  <si>
    <t>Cubretecla tomacorriente sencilla (KW4129, KW4126) 2 mod. color blanco</t>
  </si>
  <si>
    <t>Cubretecla tomacorriente sencilla (KG4129, KG4126) 2 mod. color negro</t>
  </si>
  <si>
    <t>Cubretecla tomacorriente sencilla (KM4129, KM4126) 2 mod. color arena</t>
  </si>
  <si>
    <t>Caja de empotrar para 2 mod. Incluye tornillos</t>
  </si>
  <si>
    <t>Caja de empotrar para 3 mod.</t>
  </si>
  <si>
    <t>Caja de empotrar para 4 mod.</t>
  </si>
  <si>
    <t>Caja de empotrar para 6 y 7 mod.</t>
  </si>
  <si>
    <t>Placa color Blanco 2 mod.</t>
  </si>
  <si>
    <t>Placa color Negro 2 mod.</t>
  </si>
  <si>
    <t>Placa color Arena 2 mod.</t>
  </si>
  <si>
    <t>Placa color Cielo 2 mod.</t>
  </si>
  <si>
    <t>Placa color Noche 2 mod.</t>
  </si>
  <si>
    <t>Placa color Aura 2 mod.</t>
  </si>
  <si>
    <t>Placa color Hielo 2 mod.</t>
  </si>
  <si>
    <t>Placa color Optico 2 mod.</t>
  </si>
  <si>
    <t>Placa color Pixel 2 mod.</t>
  </si>
  <si>
    <t>Placa metálica color Space 2 mod.</t>
  </si>
  <si>
    <t>Placa metálica color Luna 2 mod.</t>
  </si>
  <si>
    <t>Placa metálica color Acero 2 mod.</t>
  </si>
  <si>
    <t>Placa metálica color Cobre 2 mod.</t>
  </si>
  <si>
    <t>Placa metálica color Oro 2 mod.</t>
  </si>
  <si>
    <t>Placa madera de Nogal 2 mod.</t>
  </si>
  <si>
    <t>Placa madera de Roble 2 mod.</t>
  </si>
  <si>
    <t>Placa color Blanco 3 mod.</t>
  </si>
  <si>
    <t>Placa color Negro 3 mod.</t>
  </si>
  <si>
    <t>Placa color Arena 3 mod.</t>
  </si>
  <si>
    <t>Placa color Cielo 3 mod.</t>
  </si>
  <si>
    <t>Placa color Noche 3 mod.</t>
  </si>
  <si>
    <t>Placa color Aura 3 mod.</t>
  </si>
  <si>
    <t>Placa color Hielo 3 mod.</t>
  </si>
  <si>
    <t>Placa color Optico 3 mod.</t>
  </si>
  <si>
    <t>Placa color Pixel 3 mod.</t>
  </si>
  <si>
    <t>Placa metálica color Space 3 mod.</t>
  </si>
  <si>
    <t>Placa metálica color Luna 3 mod.</t>
  </si>
  <si>
    <t>Placa metálica color Acero 3 mod.</t>
  </si>
  <si>
    <t>Placa metálica color Cobre 3 mod.</t>
  </si>
  <si>
    <t>Placa metálica color Oro 3 mod.</t>
  </si>
  <si>
    <t>Placa madera de Nogal 3 mod.</t>
  </si>
  <si>
    <t>Placa madera de Roble 3 mod.</t>
  </si>
  <si>
    <t>Placa color Blanco 4 mod.</t>
  </si>
  <si>
    <t>Placa color Negro 4 mod.</t>
  </si>
  <si>
    <t>Placa color Arena 4 mod.</t>
  </si>
  <si>
    <t>Placa color Cielo 4 mod.</t>
  </si>
  <si>
    <t>Placa color Noche 4 mod.</t>
  </si>
  <si>
    <t>Placa color Aura 4 mod.</t>
  </si>
  <si>
    <t>Placa color Hielo 4 mod.</t>
  </si>
  <si>
    <t>Placa color Optico 4 mod.</t>
  </si>
  <si>
    <t>Placa color Pixel 4 mod.</t>
  </si>
  <si>
    <t>Placa metálica color Space 4 mod.</t>
  </si>
  <si>
    <t>Placa metálica color Luna 4 mod.</t>
  </si>
  <si>
    <t>Placa metálica color Acero 4 mod.</t>
  </si>
  <si>
    <t>Placa metálica color Cobre 4 mod.</t>
  </si>
  <si>
    <t>Placa metálica color Oro 4 mod.</t>
  </si>
  <si>
    <t>Placa madera de Nogal 4 mod.</t>
  </si>
  <si>
    <t>Placa madera de Roble 4 mod.</t>
  </si>
  <si>
    <t>Placa color Blanco 6 mod.</t>
  </si>
  <si>
    <t>Placa color Negro 6 mod.</t>
  </si>
  <si>
    <t>Placa color Arena 6 mod.</t>
  </si>
  <si>
    <t>Placa color Cielo 6 mod.</t>
  </si>
  <si>
    <t>Placa color Noche 6 mod.</t>
  </si>
  <si>
    <t>Placa color Aura 6 mod.</t>
  </si>
  <si>
    <t>Placa color Hielo 6 mod.</t>
  </si>
  <si>
    <t>Placa color Optico 6 mod.</t>
  </si>
  <si>
    <t>Placa color Pixel 6 mod.</t>
  </si>
  <si>
    <t>Placa metálica color Space 6 mod.</t>
  </si>
  <si>
    <t>Placa metálica color Luna 6 mod.</t>
  </si>
  <si>
    <t>Placa metálica color Acero 6 mod.</t>
  </si>
  <si>
    <t>Placa metálica color Cobre 6 mod.</t>
  </si>
  <si>
    <t>Placa metálica color Oro 6 mod.</t>
  </si>
  <si>
    <t>Placa madera de Nogal 6 mod.</t>
  </si>
  <si>
    <t>Placa madera de Roble 6 mod.</t>
  </si>
  <si>
    <t>Living Now Eliot</t>
  </si>
  <si>
    <t>Kit incluye: Gateway 2 mód. 100-240VAC y Comando escenario Entrar &amp; Salir K4570CW SMART</t>
  </si>
  <si>
    <t>NUEVO</t>
  </si>
  <si>
    <t xml:space="preserve">Dimmer 2 hilos SMART 30W sin neutro 2 mod. 100-240VAC </t>
  </si>
  <si>
    <t>Cubretecla modulo para contacto conectado K4531C 1 mód. color blanco</t>
  </si>
  <si>
    <t>Cubretecla modulo para contacto conectado K4531C 1 mód. color negro</t>
  </si>
  <si>
    <t>Cubretecla modulo para contacto conectado K4531C 1 mód. color arena</t>
  </si>
  <si>
    <t>Cubretecla Gateway K4500C 2 mód. color blanco</t>
  </si>
  <si>
    <t>Cubretecla Gateway K4500C 2 mód. Color negro</t>
  </si>
  <si>
    <t>Cubretecla Gateway K4500C 2 mód. color arena</t>
  </si>
  <si>
    <t>Cubretecla Comando escenario Entrar &amp; Salir Inalambrico K4570CW 2 mod. Blanco</t>
  </si>
  <si>
    <t>Cubretecla Comando escenario Entrar &amp; Salir Inalambrico K4570CW 2 mod. Negro</t>
  </si>
  <si>
    <t>Cubretecla Comando escenario Entrar &amp; Salir Inalambrico K4570CW 2 mod. Arena</t>
  </si>
  <si>
    <t>Cubretecla Comando escenario Día &amp; Noche Inalambrico K4574CW 2 mod. Blanco</t>
  </si>
  <si>
    <t>Cubretecla Comando escenario Día &amp; Noche Inalambrico K4574CW 2 mod. Negro</t>
  </si>
  <si>
    <t>Cubretecla Comando escenario Día &amp; Noche Inalambrico K4574CW 2 mod. Arena</t>
  </si>
  <si>
    <t>Cubretecla Comando de luces inalambrico K4003CW 2 mód. color blanco</t>
  </si>
  <si>
    <t>Cubretecla Comando de luces inalambrico K4003CW 2 mód. color negro</t>
  </si>
  <si>
    <t>Cubretecla Comando de luces inalambrico K4003CW 2 mód. color arena</t>
  </si>
  <si>
    <t>Cubretecla Comando persianas inalambrico K4027CW 2 mód. color blanco</t>
  </si>
  <si>
    <t>Cubretecla Comando persianas inalambrico K4027CW 2 mód. Color negro</t>
  </si>
  <si>
    <t>Cubretecla Comando persianas inalambrico K4027CW 2 mód. color arena</t>
  </si>
  <si>
    <t>Cubretecla actuador de persianas K4027C 2 mód. color blanco</t>
  </si>
  <si>
    <t>Cubretecla actuador de persianas K4027C 2 mód. Color negro</t>
  </si>
  <si>
    <t>Cubretecla actuador de persianas K4027C 2 mód. color arena</t>
  </si>
  <si>
    <t>Cubretecla dimmer SMART K4411CM2  2 mód. color blanco</t>
  </si>
  <si>
    <t>Cubretecla dimmer SMART K4411CM2  2 mód. Color negro</t>
  </si>
  <si>
    <t>Cubretecla dimmer SMART K4411CM2  2 mód. color arena</t>
  </si>
  <si>
    <t>Comando de 4 escenas adicionales</t>
  </si>
  <si>
    <t>Comando Doble de iluminacion inalámbrico</t>
  </si>
  <si>
    <t>Comando de sencillo de iluminacion inalámbrico</t>
  </si>
  <si>
    <t>K4003DCW</t>
  </si>
  <si>
    <t>Comando doble de luces inalambrico SMART con baterias 2 mod. Incluye chasis</t>
  </si>
  <si>
    <t>K4575CW</t>
  </si>
  <si>
    <t>Central de 4 escenas adicionales Smart con baterias 2 mod. Incluye chasis.</t>
  </si>
  <si>
    <t>3577C</t>
  </si>
  <si>
    <t>Interruptor auxiliar inalambrico Smart</t>
  </si>
  <si>
    <t>3585C</t>
  </si>
  <si>
    <t>Sensor de movimiento IP44 Smart</t>
  </si>
  <si>
    <t>4027C</t>
  </si>
  <si>
    <t>Micromodulo para persiana Smart</t>
  </si>
  <si>
    <t>KW36M2</t>
  </si>
  <si>
    <t>2 Cubreteclas para Central de 4 escenas adicionales K4575CW Blanco</t>
  </si>
  <si>
    <t>KG36M2</t>
  </si>
  <si>
    <t>2 Cubreteclas para Central de 4 escenas adicionales K4575CW Negro</t>
  </si>
  <si>
    <t>KM36M2</t>
  </si>
  <si>
    <t>2 Cubreteclas para Central de 4 escenas adicionales K4575CW Arena</t>
  </si>
  <si>
    <t>KW37M2</t>
  </si>
  <si>
    <t>2 Cubreteclas para Comando doble inalmabrico K4003DCW Blanco</t>
  </si>
  <si>
    <t>KG37M2</t>
  </si>
  <si>
    <t>2 Cubreteclas para Comando doble inalmabrico K4003DCW Negro</t>
  </si>
  <si>
    <t>KM37M2</t>
  </si>
  <si>
    <t>2 Cubreteclas para Comando doble inalmabrico K4003DCW Arena</t>
  </si>
  <si>
    <t>Micromodulo de persiana</t>
  </si>
  <si>
    <t>Control de Persiana</t>
  </si>
  <si>
    <t>Sensor de Movimiento</t>
  </si>
  <si>
    <t>Interruptor Auxiliar</t>
  </si>
  <si>
    <t>Sensor de movimiento IR</t>
  </si>
  <si>
    <t>Placa con 2 interruptores Smart , 1 comando inalambrico empotrable dia/noche</t>
  </si>
  <si>
    <t>Comandos inalambricos empotrables</t>
  </si>
  <si>
    <t>K4027CWI</t>
  </si>
  <si>
    <t xml:space="preserve">Comando persianas inalambrico SMART 1 mod. </t>
  </si>
  <si>
    <t>K4003CWI</t>
  </si>
  <si>
    <t xml:space="preserve">Comando de luces inalambrico SMART 1 mod. </t>
  </si>
  <si>
    <t>K4570CWI</t>
  </si>
  <si>
    <t xml:space="preserve">Comando escenario Entrar &amp; Salir Inalambrico SMART 1 mod. </t>
  </si>
  <si>
    <t>K4574CWI</t>
  </si>
  <si>
    <t xml:space="preserve">Comando escenario Día &amp; Noche Inalambrico SMART 1 mod. </t>
  </si>
  <si>
    <t>Placa con 2 interruptores Smart , 1 comando inalambrico empotrable Entrar/Salir</t>
  </si>
  <si>
    <t>Placa con 2 interruptores Smart , 2 comandos inalambricos empotrable dia/noche y entrar/salir</t>
  </si>
  <si>
    <t>KW40</t>
  </si>
  <si>
    <t>Cubretecla Comando escenario Entrar &amp; Salir Inalambrico K4570CWI 1 mod. Blanco</t>
  </si>
  <si>
    <t>KG40</t>
  </si>
  <si>
    <t>Cubretecla Comando escenario Entrar &amp; Salir Inalambrico K4570CWI 1 mod. Negro</t>
  </si>
  <si>
    <t>KM40</t>
  </si>
  <si>
    <t>Cubretecla Comando escenario Entrar &amp; Salir Inalambrico K4570CWI 1 mod. Arena</t>
  </si>
  <si>
    <t>KW41</t>
  </si>
  <si>
    <t>Cubretecla Comando escenario Día &amp; Noche Inalambrico K4574CWI 1 mod. Blanco</t>
  </si>
  <si>
    <t>KG41</t>
  </si>
  <si>
    <t>Cubretecla Comando escenario Día &amp; Noche Inalambrico K4574CWI 1 mod. Negro</t>
  </si>
  <si>
    <t>KM41</t>
  </si>
  <si>
    <t>Cubretecla Comando escenario Día &amp; Noche Inalambrico K4574CWI 1 mod. Arena</t>
  </si>
  <si>
    <t>Placa con 2 interruptores Smart, 1 comando inalambrico empotrable de iluminación</t>
  </si>
  <si>
    <t>KW4188AA</t>
  </si>
  <si>
    <t>Toma de corriente duplex 2P+T con 2 USB A+A color blanco 3 mod. 3.1A incluye chasis, 127 V</t>
  </si>
  <si>
    <t>KM4188AA</t>
  </si>
  <si>
    <t>Toma de corriente duplex 2P+T con 2 USB A+A color arena 3 mod. 3.1A incluye chasis, 127 V</t>
  </si>
  <si>
    <t>KG4188AA</t>
  </si>
  <si>
    <t>Toma de corriente duplex 2P+T con 2 USB A+A color negro 3 mod. 3.1A incluye chasis, 127 V</t>
  </si>
  <si>
    <t>KW4188AC</t>
  </si>
  <si>
    <t>Toma de corriente duplex 2P+T con 2 USB A+C color blanco 3 mod. 3.1A incluye chasis, 127 V</t>
  </si>
  <si>
    <t>KM4188AC</t>
  </si>
  <si>
    <t>Toma de corriente duplex 2P+T con 2 USB A+C color arena 3 mod. 3.1A incluye chasis, 127 V</t>
  </si>
  <si>
    <t>KG4188AC</t>
  </si>
  <si>
    <t>Toma de corriente duplex 2P+T con 2 USB A+C  color negro 3 mod. 3.1A incluye chasis, 127 V</t>
  </si>
  <si>
    <t>Cubretecla interruptor (K4001, K4003, K4004, K4005, K4003C, K4411C,K4003CWI) 1 mod.color blanco</t>
  </si>
  <si>
    <t>Cubretecla interruptor (K4001, K4003, K4004, K4005, K4003C, K4411C, K4003CWI) 1 mod.color negro</t>
  </si>
  <si>
    <t>Cubretecla interruptor (K4001, K4003, K4004, K4005, K4003C, K4411C, K4003CWI) 1 mod.color arena</t>
  </si>
  <si>
    <t>Cubretecla tomacorriente duplex (KW4188, KW4188GFG6, KW4185, KW4188AA, KW4188AC) 3 mod. color blanco</t>
  </si>
  <si>
    <t>Cubretecla tomacorriente duplex (KG4188, KG4188GFG6, KG4185, KG4188AA, KG4188AC) 3 mod. color negro</t>
  </si>
  <si>
    <t>Cubretecla tomacorriente duplex (KM4188, KM4188GFG6, KM4185, KM4188AA, KM4188AC)  3 mod. color arena</t>
  </si>
  <si>
    <t xml:space="preserve">Dimmer 3 hilos SMART 75W con neutro 1 mod. 100-240VAC </t>
  </si>
  <si>
    <t>Cubretecla actuador de persianas (K4027C, K4027CWI) 1 mód. color blanco</t>
  </si>
  <si>
    <t>Cubretecla actuador de persianas (K4027C, K4027CWI) 1 mód. Color negro</t>
  </si>
  <si>
    <t>Cubretecla actuador de persianas (K4027C, K4027CWI) 1 mód. color arena</t>
  </si>
  <si>
    <t>Placa con 1 dimmer Smart y 2 modulos ciegos</t>
  </si>
  <si>
    <t>Living Now Mayo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</si>
</sst>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5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8"/>
      <name val="Arial"/>
      <family val="2"/>
    </font>
    <font>
      <sz val="8"/>
      <name val="Arial"/>
      <family val="2"/>
    </font>
    <font>
      <sz val="11"/>
      <color indexed="8"/>
      <name val="Calibri"/>
      <family val="2"/>
    </font>
    <font>
      <sz val="11"/>
      <color theme="1"/>
      <name val="Arial"/>
      <family val="2"/>
    </font>
    <font>
      <sz val="8"/>
      <color theme="1"/>
      <name val="Calibri"/>
      <family val="2"/>
      <scheme val="minor"/>
    </font>
    <font>
      <b/>
      <sz val="11"/>
      <color theme="0"/>
      <name val="Arial"/>
      <family val="2"/>
    </font>
    <font>
      <sz val="11"/>
      <color theme="0"/>
      <name val="Arial"/>
      <family val="2"/>
    </font>
    <font>
      <sz val="10"/>
      <name val="Arial"/>
      <family val="2"/>
    </font>
    <font>
      <b/>
      <sz val="20"/>
      <name val="Arial"/>
      <family val="2"/>
    </font>
    <font>
      <sz val="8"/>
      <name val="Calibri"/>
      <family val="2"/>
      <scheme val="minor"/>
    </font>
    <font>
      <b/>
      <sz val="9"/>
      <name val="Arial"/>
      <family val="2"/>
    </font>
    <font>
      <sz val="8"/>
      <color indexed="8"/>
      <name val="Arial"/>
      <family val="2"/>
    </font>
    <font>
      <b/>
      <sz val="11"/>
      <color theme="1"/>
      <name val="Abadi"/>
      <family val="2"/>
    </font>
    <font>
      <b/>
      <sz val="11"/>
      <color theme="9" tint="-0.249977111117893"/>
      <name val="Arial"/>
      <family val="2"/>
    </font>
    <font>
      <b/>
      <sz val="11"/>
      <color theme="0" tint="-0.499984740745262"/>
      <name val="Arial"/>
      <family val="2"/>
    </font>
    <font>
      <b/>
      <sz val="11"/>
      <name val="Arial"/>
      <family val="2"/>
    </font>
    <font>
      <sz val="11"/>
      <color theme="0" tint="-0.499984740745262"/>
      <name val="Arial"/>
      <family val="2"/>
    </font>
    <font>
      <b/>
      <sz val="11"/>
      <name val="Abadi"/>
      <family val="2"/>
    </font>
    <font>
      <b/>
      <i/>
      <sz val="11"/>
      <color theme="0" tint="-0.499984740745262"/>
      <name val="Arial"/>
      <family val="2"/>
    </font>
    <font>
      <b/>
      <sz val="11"/>
      <color theme="0" tint="-0.34998626667073579"/>
      <name val="Arial"/>
      <family val="2"/>
    </font>
    <font>
      <sz val="9"/>
      <name val="Arial"/>
      <family val="2"/>
    </font>
    <font>
      <sz val="9"/>
      <color theme="1"/>
      <name val="Arial"/>
      <family val="2"/>
    </font>
    <font>
      <sz val="9"/>
      <color theme="1"/>
      <name val="Calibri"/>
      <family val="2"/>
      <scheme val="minor"/>
    </font>
    <font>
      <b/>
      <sz val="9"/>
      <color theme="1"/>
      <name val="Calibri"/>
      <family val="2"/>
      <scheme val="minor"/>
    </font>
    <font>
      <b/>
      <sz val="8"/>
      <color theme="1"/>
      <name val="Calibri"/>
      <family val="2"/>
      <scheme val="minor"/>
    </font>
    <font>
      <b/>
      <sz val="11"/>
      <color theme="3" tint="0.39997558519241921"/>
      <name val="Arial"/>
      <family val="2"/>
    </font>
    <font>
      <b/>
      <sz val="11"/>
      <color theme="1"/>
      <name val="Arial"/>
      <family val="2"/>
    </font>
    <font>
      <b/>
      <sz val="11"/>
      <color theme="4"/>
      <name val="Arial"/>
      <family val="2"/>
    </font>
    <font>
      <sz val="11"/>
      <color theme="4"/>
      <name val="Arial"/>
      <family val="2"/>
    </font>
    <font>
      <b/>
      <sz val="10"/>
      <color theme="9" tint="-0.249977111117893"/>
      <name val="Arial"/>
      <family val="2"/>
    </font>
    <font>
      <b/>
      <sz val="9"/>
      <color theme="9" tint="-0.249977111117893"/>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18" fillId="0" borderId="0"/>
    <xf numFmtId="44" fontId="18" fillId="0" borderId="0" applyFont="0" applyFill="0" applyBorder="0" applyAlignment="0" applyProtection="0"/>
    <xf numFmtId="0" fontId="1" fillId="0" borderId="0"/>
    <xf numFmtId="0" fontId="27" fillId="0" borderId="0"/>
  </cellStyleXfs>
  <cellXfs count="134">
    <xf numFmtId="0" fontId="0" fillId="0" borderId="0" xfId="0"/>
    <xf numFmtId="0" fontId="20" fillId="34" borderId="11" xfId="43" applyFont="1" applyFill="1" applyBorder="1" applyAlignment="1">
      <alignment horizontal="center" vertical="center" wrapText="1"/>
    </xf>
    <xf numFmtId="0" fontId="23" fillId="34" borderId="0" xfId="0" applyFont="1" applyFill="1"/>
    <xf numFmtId="0" fontId="21" fillId="34" borderId="11" xfId="0" applyFont="1" applyFill="1" applyBorder="1" applyAlignment="1">
      <alignment vertical="center"/>
    </xf>
    <xf numFmtId="0" fontId="0" fillId="34" borderId="0" xfId="0" applyFont="1" applyFill="1" applyAlignment="1">
      <alignment vertical="center"/>
    </xf>
    <xf numFmtId="0" fontId="18" fillId="34" borderId="0" xfId="0" applyFont="1" applyFill="1"/>
    <xf numFmtId="0" fontId="24" fillId="34" borderId="11" xfId="0" applyFont="1" applyFill="1" applyBorder="1" applyAlignment="1">
      <alignment vertical="center"/>
    </xf>
    <xf numFmtId="0" fontId="26" fillId="35" borderId="11" xfId="0" applyFont="1" applyFill="1" applyBorder="1" applyAlignment="1">
      <alignment vertical="center"/>
    </xf>
    <xf numFmtId="0" fontId="21" fillId="33" borderId="11" xfId="0" applyFont="1" applyFill="1" applyBorder="1" applyAlignment="1">
      <alignment vertical="center"/>
    </xf>
    <xf numFmtId="0" fontId="21" fillId="34" borderId="0" xfId="0" applyFont="1" applyFill="1" applyBorder="1" applyAlignment="1">
      <alignment vertical="center"/>
    </xf>
    <xf numFmtId="0" fontId="21" fillId="34" borderId="0" xfId="0" applyFont="1" applyFill="1" applyBorder="1" applyAlignment="1">
      <alignment horizontal="left" vertical="center"/>
    </xf>
    <xf numFmtId="0" fontId="19" fillId="34" borderId="11" xfId="43" applyFont="1" applyFill="1" applyBorder="1" applyAlignment="1">
      <alignment horizontal="left" vertical="center" wrapText="1"/>
    </xf>
    <xf numFmtId="0" fontId="25" fillId="35" borderId="11" xfId="0" applyFont="1" applyFill="1" applyBorder="1" applyAlignment="1">
      <alignment horizontal="left" vertical="center"/>
    </xf>
    <xf numFmtId="0" fontId="18" fillId="34" borderId="0" xfId="0" applyFont="1" applyFill="1" applyAlignment="1">
      <alignment horizontal="left"/>
    </xf>
    <xf numFmtId="0" fontId="29" fillId="34" borderId="0" xfId="0" applyFont="1" applyFill="1" applyBorder="1" applyAlignment="1">
      <alignment vertical="center"/>
    </xf>
    <xf numFmtId="0" fontId="24" fillId="34" borderId="10" xfId="43" applyFont="1" applyFill="1" applyBorder="1" applyAlignment="1">
      <alignment vertical="center"/>
    </xf>
    <xf numFmtId="0" fontId="24" fillId="34" borderId="0" xfId="0" applyFont="1" applyFill="1"/>
    <xf numFmtId="0" fontId="24" fillId="35" borderId="10" xfId="0" applyFont="1" applyFill="1" applyBorder="1" applyAlignment="1">
      <alignment vertical="center"/>
    </xf>
    <xf numFmtId="0" fontId="21" fillId="34" borderId="11" xfId="46" applyFont="1" applyFill="1" applyBorder="1" applyAlignment="1">
      <alignment vertical="center"/>
    </xf>
    <xf numFmtId="0" fontId="18" fillId="34" borderId="11" xfId="0" applyFont="1" applyFill="1" applyBorder="1" applyAlignment="1">
      <alignment horizontal="left" vertical="center"/>
    </xf>
    <xf numFmtId="0" fontId="18" fillId="33" borderId="11" xfId="0" applyFont="1" applyFill="1" applyBorder="1" applyAlignment="1">
      <alignment horizontal="left" vertical="center"/>
    </xf>
    <xf numFmtId="0" fontId="18" fillId="34" borderId="10" xfId="0" applyFont="1" applyFill="1" applyBorder="1" applyAlignment="1">
      <alignment vertical="center"/>
    </xf>
    <xf numFmtId="0" fontId="18" fillId="34" borderId="11" xfId="0" applyFont="1" applyFill="1" applyBorder="1" applyAlignment="1">
      <alignment vertical="center"/>
    </xf>
    <xf numFmtId="49" fontId="30" fillId="34" borderId="11" xfId="0" applyNumberFormat="1" applyFont="1" applyFill="1" applyBorder="1" applyAlignment="1">
      <alignment horizontal="left" vertical="center"/>
    </xf>
    <xf numFmtId="0" fontId="23" fillId="34" borderId="0" xfId="0" applyFont="1" applyFill="1" applyAlignment="1">
      <alignment vertical="center"/>
    </xf>
    <xf numFmtId="0" fontId="21" fillId="34" borderId="10" xfId="0" applyFont="1" applyFill="1" applyBorder="1" applyAlignment="1" applyProtection="1">
      <alignment vertical="center"/>
    </xf>
    <xf numFmtId="0" fontId="18" fillId="34" borderId="11" xfId="0" quotePrefix="1" applyFont="1" applyFill="1" applyBorder="1" applyAlignment="1">
      <alignment horizontal="left" vertical="center"/>
    </xf>
    <xf numFmtId="0" fontId="23" fillId="34" borderId="0" xfId="0" applyFont="1" applyFill="1" applyBorder="1"/>
    <xf numFmtId="0" fontId="31" fillId="34" borderId="11" xfId="0" applyFont="1" applyFill="1" applyBorder="1" applyAlignment="1" applyProtection="1">
      <alignment vertical="center"/>
    </xf>
    <xf numFmtId="0" fontId="21" fillId="34" borderId="11" xfId="0" applyFont="1" applyFill="1" applyBorder="1" applyAlignment="1">
      <alignment horizontal="left" vertical="center"/>
    </xf>
    <xf numFmtId="0" fontId="31" fillId="34" borderId="11" xfId="0" applyFont="1" applyFill="1" applyBorder="1" applyAlignment="1" applyProtection="1">
      <alignment horizontal="left" vertical="center"/>
    </xf>
    <xf numFmtId="0" fontId="18" fillId="33" borderId="10" xfId="0" applyFont="1" applyFill="1" applyBorder="1" applyAlignment="1">
      <alignment vertical="center"/>
    </xf>
    <xf numFmtId="0" fontId="21" fillId="34" borderId="10" xfId="0" applyFont="1" applyFill="1" applyBorder="1" applyAlignment="1" applyProtection="1">
      <alignment horizontal="left" vertical="center"/>
    </xf>
    <xf numFmtId="0" fontId="21" fillId="34" borderId="11" xfId="0" applyFont="1" applyFill="1" applyBorder="1" applyAlignment="1" applyProtection="1">
      <alignment horizontal="left" vertical="center"/>
    </xf>
    <xf numFmtId="0" fontId="31" fillId="33" borderId="11" xfId="0" applyFont="1" applyFill="1" applyBorder="1" applyAlignment="1" applyProtection="1">
      <alignment vertical="center"/>
    </xf>
    <xf numFmtId="0" fontId="18" fillId="33" borderId="0" xfId="0" applyFont="1" applyFill="1" applyAlignment="1">
      <alignment horizontal="left" vertical="center"/>
    </xf>
    <xf numFmtId="0" fontId="18" fillId="33" borderId="0" xfId="0" applyFont="1" applyFill="1" applyAlignment="1">
      <alignment vertical="center"/>
    </xf>
    <xf numFmtId="0" fontId="23" fillId="0" borderId="0" xfId="0" applyFont="1"/>
    <xf numFmtId="0" fontId="23" fillId="0" borderId="0" xfId="0" applyFont="1" applyAlignment="1">
      <alignment horizontal="left"/>
    </xf>
    <xf numFmtId="0" fontId="23" fillId="0" borderId="13" xfId="0" applyFont="1" applyBorder="1"/>
    <xf numFmtId="0" fontId="23" fillId="0" borderId="14" xfId="0" applyFont="1" applyBorder="1"/>
    <xf numFmtId="0" fontId="23" fillId="0" borderId="15" xfId="0" applyFont="1" applyBorder="1" applyAlignment="1">
      <alignment horizontal="left"/>
    </xf>
    <xf numFmtId="0" fontId="23" fillId="0" borderId="16" xfId="0" applyFont="1" applyBorder="1"/>
    <xf numFmtId="0" fontId="23" fillId="0" borderId="0" xfId="0" applyFont="1" applyBorder="1"/>
    <xf numFmtId="0" fontId="23" fillId="0" borderId="17" xfId="0" applyFont="1" applyBorder="1" applyAlignment="1">
      <alignment horizontal="left"/>
    </xf>
    <xf numFmtId="0" fontId="23" fillId="0" borderId="18" xfId="0" applyFont="1" applyBorder="1"/>
    <xf numFmtId="0" fontId="23" fillId="0" borderId="19" xfId="0" applyFont="1" applyBorder="1"/>
    <xf numFmtId="0" fontId="23" fillId="0" borderId="20" xfId="0" applyFont="1" applyBorder="1" applyAlignment="1">
      <alignment horizontal="left"/>
    </xf>
    <xf numFmtId="0" fontId="23" fillId="0" borderId="0" xfId="0" applyFont="1" applyBorder="1" applyAlignment="1">
      <alignment horizontal="left"/>
    </xf>
    <xf numFmtId="0" fontId="32" fillId="0" borderId="14" xfId="0" applyFont="1" applyBorder="1" applyAlignment="1">
      <alignment vertical="center"/>
    </xf>
    <xf numFmtId="0" fontId="23" fillId="0" borderId="17" xfId="0" applyFont="1" applyBorder="1"/>
    <xf numFmtId="0" fontId="23" fillId="0" borderId="17" xfId="0" applyFont="1" applyBorder="1" applyAlignment="1">
      <alignment horizontal="center" vertical="center" wrapText="1"/>
    </xf>
    <xf numFmtId="0" fontId="23" fillId="0" borderId="17" xfId="0" applyFont="1" applyBorder="1" applyAlignment="1">
      <alignment vertical="center" wrapText="1"/>
    </xf>
    <xf numFmtId="0" fontId="23" fillId="0" borderId="14" xfId="0" applyFont="1" applyBorder="1" applyAlignment="1">
      <alignment horizontal="left"/>
    </xf>
    <xf numFmtId="0" fontId="23" fillId="0" borderId="19" xfId="0" applyFont="1" applyBorder="1" applyAlignment="1">
      <alignment horizontal="left"/>
    </xf>
    <xf numFmtId="0" fontId="23" fillId="0" borderId="15" xfId="0" applyFont="1" applyBorder="1"/>
    <xf numFmtId="0" fontId="23" fillId="0" borderId="20" xfId="0" applyFont="1" applyBorder="1"/>
    <xf numFmtId="0" fontId="34" fillId="0" borderId="0" xfId="0" applyFont="1" applyBorder="1"/>
    <xf numFmtId="0" fontId="35" fillId="0" borderId="0" xfId="0" applyFont="1" applyBorder="1" applyAlignment="1">
      <alignment horizontal="left"/>
    </xf>
    <xf numFmtId="0" fontId="36" fillId="0" borderId="16" xfId="0" applyFont="1" applyBorder="1"/>
    <xf numFmtId="0" fontId="36" fillId="0" borderId="0" xfId="0" applyFont="1" applyBorder="1"/>
    <xf numFmtId="0" fontId="36" fillId="0" borderId="17" xfId="0" applyFont="1" applyBorder="1" applyAlignment="1">
      <alignment horizontal="left"/>
    </xf>
    <xf numFmtId="0" fontId="36" fillId="0" borderId="0" xfId="0" applyFont="1"/>
    <xf numFmtId="0" fontId="36" fillId="0" borderId="17" xfId="0" applyFont="1" applyBorder="1"/>
    <xf numFmtId="0" fontId="36" fillId="0" borderId="0" xfId="0" applyFont="1" applyBorder="1" applyAlignment="1">
      <alignment horizontal="left"/>
    </xf>
    <xf numFmtId="0" fontId="36" fillId="0" borderId="13" xfId="0" applyFont="1" applyBorder="1"/>
    <xf numFmtId="0" fontId="36" fillId="0" borderId="14" xfId="0" applyFont="1" applyBorder="1"/>
    <xf numFmtId="0" fontId="36" fillId="0" borderId="14" xfId="0" applyFont="1" applyBorder="1" applyAlignment="1">
      <alignment horizontal="left"/>
    </xf>
    <xf numFmtId="0" fontId="36" fillId="0" borderId="15" xfId="0" applyFont="1" applyBorder="1"/>
    <xf numFmtId="0" fontId="36" fillId="0" borderId="18" xfId="0" applyFont="1" applyBorder="1"/>
    <xf numFmtId="0" fontId="36" fillId="0" borderId="19" xfId="0" applyFont="1" applyBorder="1"/>
    <xf numFmtId="0" fontId="36" fillId="0" borderId="19" xfId="0" applyFont="1" applyBorder="1" applyAlignment="1">
      <alignment horizontal="left"/>
    </xf>
    <xf numFmtId="0" fontId="36" fillId="0" borderId="20" xfId="0" applyFont="1" applyBorder="1"/>
    <xf numFmtId="0" fontId="33" fillId="0" borderId="0" xfId="0" applyFont="1" applyBorder="1" applyAlignment="1">
      <alignment vertical="center" wrapText="1"/>
    </xf>
    <xf numFmtId="0" fontId="37" fillId="0" borderId="14" xfId="0" applyFont="1" applyBorder="1" applyAlignment="1">
      <alignment vertical="center"/>
    </xf>
    <xf numFmtId="0" fontId="38" fillId="0" borderId="0" xfId="0" applyFont="1" applyBorder="1" applyAlignment="1">
      <alignment horizontal="right"/>
    </xf>
    <xf numFmtId="0" fontId="38" fillId="0" borderId="0" xfId="0" applyFont="1" applyBorder="1"/>
    <xf numFmtId="0" fontId="35" fillId="0" borderId="0" xfId="0" applyFont="1" applyBorder="1" applyAlignment="1" applyProtection="1">
      <alignment horizontal="left"/>
      <protection locked="0"/>
    </xf>
    <xf numFmtId="0" fontId="39" fillId="0" borderId="0" xfId="0" applyFont="1" applyBorder="1" applyAlignment="1" applyProtection="1">
      <alignment horizontal="left"/>
      <protection locked="0"/>
    </xf>
    <xf numFmtId="0" fontId="23" fillId="0" borderId="0" xfId="0" applyFont="1" applyBorder="1" applyProtection="1">
      <protection locked="0"/>
    </xf>
    <xf numFmtId="0" fontId="23" fillId="34" borderId="0" xfId="0" applyFont="1" applyFill="1" applyBorder="1" applyProtection="1">
      <protection locked="0"/>
    </xf>
    <xf numFmtId="0" fontId="18" fillId="36" borderId="10" xfId="0" applyFont="1" applyFill="1" applyBorder="1" applyAlignment="1">
      <alignment vertical="center"/>
    </xf>
    <xf numFmtId="0" fontId="21" fillId="36" borderId="11" xfId="0" applyFont="1" applyFill="1" applyBorder="1" applyAlignment="1">
      <alignment vertical="center"/>
    </xf>
    <xf numFmtId="0" fontId="40" fillId="34" borderId="11" xfId="0" applyFont="1" applyFill="1" applyBorder="1" applyAlignment="1" applyProtection="1">
      <alignment horizontal="center" vertical="center"/>
      <protection hidden="1"/>
    </xf>
    <xf numFmtId="0" fontId="40" fillId="36" borderId="11" xfId="0" applyFont="1" applyFill="1" applyBorder="1" applyAlignment="1" applyProtection="1">
      <alignment horizontal="center" vertical="center"/>
      <protection hidden="1"/>
    </xf>
    <xf numFmtId="0" fontId="41" fillId="34" borderId="0" xfId="0" applyFont="1" applyFill="1" applyAlignment="1" applyProtection="1">
      <alignment horizontal="center"/>
      <protection hidden="1"/>
    </xf>
    <xf numFmtId="0" fontId="42" fillId="0" borderId="0" xfId="0" applyFont="1"/>
    <xf numFmtId="0" fontId="42" fillId="0" borderId="21" xfId="0" applyFont="1" applyBorder="1" applyAlignment="1">
      <alignment horizontal="left" vertical="center"/>
    </xf>
    <xf numFmtId="0" fontId="0" fillId="0" borderId="22" xfId="0" applyBorder="1"/>
    <xf numFmtId="0" fontId="0" fillId="0" borderId="23" xfId="0" applyBorder="1" applyAlignment="1">
      <alignment horizontal="center" vertical="center"/>
    </xf>
    <xf numFmtId="0" fontId="16" fillId="37" borderId="24" xfId="0" applyFont="1" applyFill="1" applyBorder="1" applyAlignment="1">
      <alignment horizontal="center"/>
    </xf>
    <xf numFmtId="0" fontId="43" fillId="0" borderId="21"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0" xfId="0" applyFont="1" applyAlignment="1">
      <alignment horizontal="center" vertical="center" wrapText="1"/>
    </xf>
    <xf numFmtId="0" fontId="21" fillId="34" borderId="11" xfId="0" applyFont="1" applyFill="1" applyBorder="1" applyAlignment="1" applyProtection="1">
      <alignment vertical="center"/>
      <protection hidden="1"/>
    </xf>
    <xf numFmtId="0" fontId="18" fillId="34" borderId="11" xfId="0" applyFont="1" applyFill="1" applyBorder="1" applyAlignment="1" applyProtection="1">
      <alignment horizontal="left" vertical="center"/>
      <protection hidden="1"/>
    </xf>
    <xf numFmtId="0" fontId="18" fillId="36" borderId="11" xfId="0" applyFont="1" applyFill="1" applyBorder="1" applyAlignment="1" applyProtection="1">
      <alignment horizontal="left" vertical="center"/>
      <protection hidden="1"/>
    </xf>
    <xf numFmtId="0" fontId="21" fillId="36" borderId="11" xfId="0" applyFont="1" applyFill="1" applyBorder="1" applyAlignment="1" applyProtection="1">
      <alignment vertical="center"/>
      <protection hidden="1"/>
    </xf>
    <xf numFmtId="0" fontId="23" fillId="34" borderId="0" xfId="0" applyFont="1" applyFill="1" applyAlignment="1">
      <alignment wrapText="1"/>
    </xf>
    <xf numFmtId="0" fontId="24" fillId="34" borderId="25" xfId="43" applyFont="1" applyFill="1" applyBorder="1" applyAlignment="1">
      <alignment vertical="center" wrapText="1"/>
    </xf>
    <xf numFmtId="0" fontId="19" fillId="34" borderId="26" xfId="43" applyFont="1" applyFill="1" applyBorder="1" applyAlignment="1" applyProtection="1">
      <alignment horizontal="left" vertical="center" wrapText="1"/>
      <protection hidden="1"/>
    </xf>
    <xf numFmtId="0" fontId="20" fillId="34" borderId="26" xfId="43" applyFont="1" applyFill="1" applyBorder="1" applyAlignment="1">
      <alignment horizontal="center" vertical="center" wrapText="1"/>
    </xf>
    <xf numFmtId="0" fontId="40" fillId="34" borderId="26" xfId="0" applyFont="1" applyFill="1" applyBorder="1" applyAlignment="1" applyProtection="1">
      <alignment horizontal="center" vertical="center" wrapText="1"/>
      <protection hidden="1"/>
    </xf>
    <xf numFmtId="0" fontId="46" fillId="0" borderId="0" xfId="0" applyFont="1" applyAlignment="1" applyProtection="1">
      <alignment horizontal="center"/>
      <protection hidden="1"/>
    </xf>
    <xf numFmtId="0" fontId="31" fillId="34" borderId="11" xfId="0" applyFont="1" applyFill="1" applyBorder="1" applyAlignment="1">
      <alignment vertical="center"/>
    </xf>
    <xf numFmtId="0" fontId="23" fillId="0" borderId="0" xfId="0" applyFont="1" applyBorder="1" applyAlignment="1">
      <alignment vertical="center" wrapText="1"/>
    </xf>
    <xf numFmtId="0" fontId="23" fillId="0" borderId="0" xfId="0" applyFont="1" applyBorder="1" applyAlignment="1">
      <alignment horizontal="center" vertical="center" wrapText="1"/>
    </xf>
    <xf numFmtId="0" fontId="23" fillId="0" borderId="0" xfId="0" applyFont="1" applyBorder="1" applyAlignment="1"/>
    <xf numFmtId="0" fontId="36" fillId="0" borderId="0" xfId="0" applyFont="1" applyBorder="1" applyAlignment="1"/>
    <xf numFmtId="0" fontId="32" fillId="0" borderId="0" xfId="0" applyFont="1" applyBorder="1" applyAlignment="1">
      <alignment vertical="center"/>
    </xf>
    <xf numFmtId="0" fontId="48" fillId="0" borderId="0" xfId="0" applyFont="1"/>
    <xf numFmtId="0" fontId="26" fillId="0" borderId="0" xfId="0" applyFont="1"/>
    <xf numFmtId="0" fontId="26" fillId="34" borderId="0" xfId="0" applyFont="1" applyFill="1"/>
    <xf numFmtId="0" fontId="29" fillId="34" borderId="0" xfId="0" applyFont="1" applyFill="1" applyAlignment="1">
      <alignment vertical="center"/>
    </xf>
    <xf numFmtId="0" fontId="21" fillId="34" borderId="0" xfId="0" applyFont="1" applyFill="1" applyAlignment="1">
      <alignment horizontal="left" vertical="center"/>
    </xf>
    <xf numFmtId="0" fontId="21" fillId="34" borderId="0" xfId="0" applyFont="1" applyFill="1" applyAlignment="1">
      <alignment vertical="center"/>
    </xf>
    <xf numFmtId="0" fontId="0" fillId="34" borderId="0" xfId="0" applyFill="1" applyAlignment="1">
      <alignment vertical="center"/>
    </xf>
    <xf numFmtId="0" fontId="21" fillId="34" borderId="10" xfId="0" applyFont="1" applyFill="1" applyBorder="1" applyAlignment="1">
      <alignment horizontal="left" vertical="center"/>
    </xf>
    <xf numFmtId="0" fontId="31" fillId="33" borderId="11" xfId="0" applyFont="1" applyFill="1" applyBorder="1" applyAlignment="1">
      <alignment vertical="center"/>
    </xf>
    <xf numFmtId="0" fontId="18" fillId="34" borderId="0" xfId="0" applyFont="1" applyFill="1" applyAlignment="1">
      <alignment horizontal="left" vertical="center"/>
    </xf>
    <xf numFmtId="0" fontId="18" fillId="34" borderId="0" xfId="0" applyFont="1" applyFill="1" applyAlignment="1">
      <alignment vertical="center"/>
    </xf>
    <xf numFmtId="0" fontId="31" fillId="34" borderId="11" xfId="0" applyFont="1" applyFill="1" applyBorder="1" applyAlignment="1">
      <alignment horizontal="left" vertical="center"/>
    </xf>
    <xf numFmtId="0" fontId="19" fillId="38" borderId="10" xfId="0" applyFont="1" applyFill="1" applyBorder="1" applyAlignment="1">
      <alignment vertical="center"/>
    </xf>
    <xf numFmtId="0" fontId="21" fillId="38" borderId="11" xfId="0" applyFont="1" applyFill="1" applyBorder="1" applyAlignment="1">
      <alignment vertical="center"/>
    </xf>
    <xf numFmtId="0" fontId="18" fillId="38" borderId="11" xfId="0" applyFont="1" applyFill="1" applyBorder="1" applyAlignment="1">
      <alignment horizontal="left" vertical="center"/>
    </xf>
    <xf numFmtId="0" fontId="34" fillId="0" borderId="0" xfId="0" applyFont="1" applyBorder="1" applyAlignment="1">
      <alignment horizontal="right"/>
    </xf>
    <xf numFmtId="0" fontId="28" fillId="34" borderId="12" xfId="0" applyFont="1" applyFill="1" applyBorder="1" applyAlignment="1">
      <alignment horizontal="center" vertical="center"/>
    </xf>
    <xf numFmtId="0" fontId="33" fillId="0" borderId="0" xfId="0" applyFont="1" applyBorder="1" applyAlignment="1">
      <alignment horizontal="center" vertical="center" wrapText="1"/>
    </xf>
    <xf numFmtId="0" fontId="47" fillId="0" borderId="0" xfId="0" applyFont="1" applyBorder="1" applyAlignment="1">
      <alignment horizontal="left" vertical="center" wrapText="1"/>
    </xf>
    <xf numFmtId="0" fontId="23" fillId="0" borderId="0" xfId="0" applyFont="1" applyBorder="1" applyAlignment="1">
      <alignment horizontal="left" vertical="center" wrapText="1"/>
    </xf>
    <xf numFmtId="0" fontId="23" fillId="0" borderId="19" xfId="0" applyFont="1" applyBorder="1" applyAlignment="1">
      <alignment horizontal="left" vertical="center" wrapText="1"/>
    </xf>
    <xf numFmtId="0" fontId="47" fillId="0" borderId="0" xfId="0" applyFont="1" applyBorder="1" applyAlignment="1">
      <alignment horizontal="center" vertical="center" wrapText="1"/>
    </xf>
    <xf numFmtId="0" fontId="49" fillId="0" borderId="0" xfId="0" applyFont="1" applyBorder="1" applyAlignment="1">
      <alignment horizontal="center" vertical="center" wrapText="1"/>
    </xf>
    <xf numFmtId="0" fontId="50" fillId="0" borderId="0" xfId="0" applyFont="1" applyBorder="1" applyAlignment="1">
      <alignment horizontal="center" vertical="center" wrapText="1"/>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3" xfId="44" xr:uid="{00000000-0005-0000-0000-000021000000}"/>
    <cellStyle name="Neutral" xfId="8" builtinId="28" customBuiltin="1"/>
    <cellStyle name="Normal" xfId="0" builtinId="0"/>
    <cellStyle name="Normal 2 2" xfId="46" xr:uid="{00000000-0005-0000-0000-000024000000}"/>
    <cellStyle name="Normal 3" xfId="43" xr:uid="{00000000-0005-0000-0000-000025000000}"/>
    <cellStyle name="Normal 4" xfId="45" xr:uid="{00000000-0005-0000-0000-000026000000}"/>
    <cellStyle name="Normale_Foglio1" xfId="42" xr:uid="{00000000-0005-0000-0000-000027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57">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font>
      <fill>
        <patternFill>
          <bgColor theme="1" tint="0.24994659260841701"/>
        </patternFill>
      </fill>
    </dxf>
    <dxf>
      <fill>
        <patternFill>
          <bgColor theme="2" tint="-9.9948118533890809E-2"/>
        </patternFill>
      </fill>
    </dxf>
    <dxf>
      <font>
        <color theme="0"/>
      </font>
      <fill>
        <patternFill>
          <bgColor theme="1" tint="0.24994659260841701"/>
        </patternFill>
      </fill>
    </dxf>
    <dxf>
      <fill>
        <patternFill>
          <bgColor theme="2" tint="-9.9948118533890809E-2"/>
        </patternFill>
      </fill>
    </dxf>
    <dxf>
      <font>
        <color theme="0"/>
      </font>
      <fill>
        <patternFill>
          <bgColor theme="1" tint="0.14996795556505021"/>
        </patternFill>
      </fill>
    </dxf>
    <dxf>
      <font>
        <color theme="0"/>
      </font>
      <fill>
        <patternFill>
          <bgColor theme="2" tint="-0.89996032593768116"/>
        </patternFill>
      </fill>
    </dxf>
    <dxf>
      <font>
        <color theme="0"/>
      </font>
      <fill>
        <patternFill>
          <bgColor rgb="FF3C3734"/>
        </patternFill>
      </fill>
    </dxf>
    <dxf>
      <font>
        <color theme="0"/>
      </font>
      <fill>
        <patternFill>
          <bgColor rgb="FFB2B2B2"/>
        </patternFill>
      </fill>
    </dxf>
    <dxf>
      <fill>
        <patternFill patternType="lightTrellis">
          <fgColor theme="0" tint="-0.24994659260841701"/>
          <bgColor auto="1"/>
        </patternFill>
      </fill>
    </dxf>
    <dxf>
      <fill>
        <patternFill patternType="lightDown">
          <fgColor rgb="FFCEAB8E"/>
        </patternFill>
      </fill>
    </dxf>
    <dxf>
      <font>
        <color theme="0"/>
      </font>
      <fill>
        <patternFill>
          <bgColor theme="4" tint="0.39994506668294322"/>
        </patternFill>
      </fill>
    </dxf>
    <dxf>
      <font>
        <color theme="0"/>
      </font>
      <fill>
        <patternFill>
          <bgColor rgb="FF3A7076"/>
        </patternFill>
      </fill>
    </dxf>
    <dxf>
      <font>
        <color theme="0"/>
      </font>
      <fill>
        <patternFill>
          <bgColor rgb="FFD0C8DE"/>
        </patternFill>
      </fill>
    </dxf>
    <dxf>
      <fill>
        <patternFill>
          <bgColor theme="0" tint="-4.9989318521683403E-2"/>
        </patternFill>
      </fill>
    </dxf>
    <dxf>
      <fill>
        <patternFill>
          <bgColor rgb="FFD7BCB7"/>
        </patternFill>
      </fill>
    </dxf>
    <dxf>
      <fill>
        <patternFill>
          <bgColor theme="2" tint="-0.24994659260841701"/>
        </patternFill>
      </fill>
    </dxf>
    <dxf>
      <fill>
        <patternFill>
          <bgColor rgb="FFC1B3A3"/>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s>
  <tableStyles count="0" defaultTableStyle="TableStyleMedium9" defaultPivotStyle="PivotStyleLight16"/>
  <colors>
    <mruColors>
      <color rgb="FFC1B3A3"/>
      <color rgb="FFAD9A85"/>
      <color rgb="FFE0D2BA"/>
      <color rgb="FFD7C5A5"/>
      <color rgb="FFCDB68D"/>
      <color rgb="FFD7BCB7"/>
      <color rgb="FFD0C8DE"/>
      <color rgb="FF3A7076"/>
      <color rgb="FF384662"/>
      <color rgb="FF1765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112568</xdr:colOff>
      <xdr:row>0</xdr:row>
      <xdr:rowOff>103909</xdr:rowOff>
    </xdr:from>
    <xdr:to>
      <xdr:col>2</xdr:col>
      <xdr:colOff>55343</xdr:colOff>
      <xdr:row>0</xdr:row>
      <xdr:rowOff>370609</xdr:rowOff>
    </xdr:to>
    <xdr:pic>
      <xdr:nvPicPr>
        <xdr:cNvPr id="2" name="19 Imagen" descr="Logo Bticino hoja mem.jpg">
          <a:extLst>
            <a:ext uri="{FF2B5EF4-FFF2-40B4-BE49-F238E27FC236}">
              <a16:creationId xmlns:a16="http://schemas.microsoft.com/office/drawing/2014/main" id="{27072F9B-CA32-4BD2-9EEC-4ECEDB2A3828}"/>
            </a:ext>
          </a:extLst>
        </xdr:cNvPr>
        <xdr:cNvPicPr>
          <a:picLocks noChangeAspect="1"/>
        </xdr:cNvPicPr>
      </xdr:nvPicPr>
      <xdr:blipFill>
        <a:blip xmlns:r="http://schemas.openxmlformats.org/officeDocument/2006/relationships" r:embed="rId1" cstate="print"/>
        <a:srcRect/>
        <a:stretch>
          <a:fillRect/>
        </a:stretch>
      </xdr:blipFill>
      <xdr:spPr bwMode="auto">
        <a:xfrm>
          <a:off x="112568" y="103909"/>
          <a:ext cx="1258957" cy="2667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38101</xdr:colOff>
      <xdr:row>15</xdr:row>
      <xdr:rowOff>9526</xdr:rowOff>
    </xdr:from>
    <xdr:to>
      <xdr:col>3</xdr:col>
      <xdr:colOff>190500</xdr:colOff>
      <xdr:row>19</xdr:row>
      <xdr:rowOff>30601</xdr:rowOff>
    </xdr:to>
    <xdr:pic>
      <xdr:nvPicPr>
        <xdr:cNvPr id="3" name="Imagen 2">
          <a:extLst>
            <a:ext uri="{FF2B5EF4-FFF2-40B4-BE49-F238E27FC236}">
              <a16:creationId xmlns:a16="http://schemas.microsoft.com/office/drawing/2014/main" id="{FBB97721-BA1B-4FF0-A2D5-57FBE191D85F}"/>
            </a:ext>
          </a:extLst>
        </xdr:cNvPr>
        <xdr:cNvPicPr>
          <a:picLocks noChangeAspect="1"/>
        </xdr:cNvPicPr>
      </xdr:nvPicPr>
      <xdr:blipFill>
        <a:blip xmlns:r="http://schemas.openxmlformats.org/officeDocument/2006/relationships" r:embed="rId1"/>
        <a:stretch>
          <a:fillRect/>
        </a:stretch>
      </xdr:blipFill>
      <xdr:spPr>
        <a:xfrm>
          <a:off x="352426" y="1485901"/>
          <a:ext cx="914399" cy="775252"/>
        </a:xfrm>
        <a:prstGeom prst="rect">
          <a:avLst/>
        </a:prstGeom>
      </xdr:spPr>
    </xdr:pic>
    <xdr:clientData/>
  </xdr:twoCellAnchor>
  <xdr:twoCellAnchor editAs="oneCell">
    <xdr:from>
      <xdr:col>8</xdr:col>
      <xdr:colOff>171452</xdr:colOff>
      <xdr:row>34</xdr:row>
      <xdr:rowOff>57150</xdr:rowOff>
    </xdr:from>
    <xdr:to>
      <xdr:col>10</xdr:col>
      <xdr:colOff>335758</xdr:colOff>
      <xdr:row>38</xdr:row>
      <xdr:rowOff>18332</xdr:rowOff>
    </xdr:to>
    <xdr:pic>
      <xdr:nvPicPr>
        <xdr:cNvPr id="5" name="Imagen 4">
          <a:extLst>
            <a:ext uri="{FF2B5EF4-FFF2-40B4-BE49-F238E27FC236}">
              <a16:creationId xmlns:a16="http://schemas.microsoft.com/office/drawing/2014/main" id="{69F72F07-3001-418C-8C37-12C3566CD93E}"/>
            </a:ext>
          </a:extLst>
        </xdr:cNvPr>
        <xdr:cNvPicPr>
          <a:picLocks noChangeAspect="1"/>
        </xdr:cNvPicPr>
      </xdr:nvPicPr>
      <xdr:blipFill>
        <a:blip xmlns:r="http://schemas.openxmlformats.org/officeDocument/2006/relationships" r:embed="rId2"/>
        <a:stretch>
          <a:fillRect/>
        </a:stretch>
      </xdr:blipFill>
      <xdr:spPr>
        <a:xfrm>
          <a:off x="9553577" y="1905000"/>
          <a:ext cx="1114424" cy="777950"/>
        </a:xfrm>
        <a:prstGeom prst="rect">
          <a:avLst/>
        </a:prstGeom>
      </xdr:spPr>
    </xdr:pic>
    <xdr:clientData/>
  </xdr:twoCellAnchor>
  <xdr:twoCellAnchor editAs="oneCell">
    <xdr:from>
      <xdr:col>2</xdr:col>
      <xdr:colOff>9527</xdr:colOff>
      <xdr:row>10</xdr:row>
      <xdr:rowOff>12638</xdr:rowOff>
    </xdr:from>
    <xdr:to>
      <xdr:col>3</xdr:col>
      <xdr:colOff>335999</xdr:colOff>
      <xdr:row>14</xdr:row>
      <xdr:rowOff>14968</xdr:rowOff>
    </xdr:to>
    <xdr:pic>
      <xdr:nvPicPr>
        <xdr:cNvPr id="6" name="Imagen 5">
          <a:extLst>
            <a:ext uri="{FF2B5EF4-FFF2-40B4-BE49-F238E27FC236}">
              <a16:creationId xmlns:a16="http://schemas.microsoft.com/office/drawing/2014/main" id="{9FE4794E-4C16-4FB1-BEF9-7D85B9C99FA9}"/>
            </a:ext>
          </a:extLst>
        </xdr:cNvPr>
        <xdr:cNvPicPr>
          <a:picLocks noChangeAspect="1"/>
        </xdr:cNvPicPr>
      </xdr:nvPicPr>
      <xdr:blipFill>
        <a:blip xmlns:r="http://schemas.openxmlformats.org/officeDocument/2006/relationships" r:embed="rId3"/>
        <a:stretch>
          <a:fillRect/>
        </a:stretch>
      </xdr:blipFill>
      <xdr:spPr>
        <a:xfrm>
          <a:off x="323852" y="574613"/>
          <a:ext cx="1088472" cy="749362"/>
        </a:xfrm>
        <a:prstGeom prst="rect">
          <a:avLst/>
        </a:prstGeom>
      </xdr:spPr>
    </xdr:pic>
    <xdr:clientData/>
  </xdr:twoCellAnchor>
  <xdr:twoCellAnchor editAs="oneCell">
    <xdr:from>
      <xdr:col>9</xdr:col>
      <xdr:colOff>19049</xdr:colOff>
      <xdr:row>27</xdr:row>
      <xdr:rowOff>19050</xdr:rowOff>
    </xdr:from>
    <xdr:to>
      <xdr:col>10</xdr:col>
      <xdr:colOff>358652</xdr:colOff>
      <xdr:row>31</xdr:row>
      <xdr:rowOff>11906</xdr:rowOff>
    </xdr:to>
    <xdr:pic>
      <xdr:nvPicPr>
        <xdr:cNvPr id="8" name="Imagen 7">
          <a:extLst>
            <a:ext uri="{FF2B5EF4-FFF2-40B4-BE49-F238E27FC236}">
              <a16:creationId xmlns:a16="http://schemas.microsoft.com/office/drawing/2014/main" id="{6769B2F5-7BC6-47C2-8CA5-39F4BAF6540C}"/>
            </a:ext>
          </a:extLst>
        </xdr:cNvPr>
        <xdr:cNvPicPr>
          <a:picLocks noChangeAspect="1"/>
        </xdr:cNvPicPr>
      </xdr:nvPicPr>
      <xdr:blipFill>
        <a:blip xmlns:r="http://schemas.openxmlformats.org/officeDocument/2006/relationships" r:embed="rId4"/>
        <a:stretch>
          <a:fillRect/>
        </a:stretch>
      </xdr:blipFill>
      <xdr:spPr>
        <a:xfrm>
          <a:off x="7943849" y="581025"/>
          <a:ext cx="1106365" cy="762000"/>
        </a:xfrm>
        <a:prstGeom prst="rect">
          <a:avLst/>
        </a:prstGeom>
      </xdr:spPr>
    </xdr:pic>
    <xdr:clientData/>
  </xdr:twoCellAnchor>
  <xdr:twoCellAnchor editAs="oneCell">
    <xdr:from>
      <xdr:col>9</xdr:col>
      <xdr:colOff>9526</xdr:colOff>
      <xdr:row>10</xdr:row>
      <xdr:rowOff>3129</xdr:rowOff>
    </xdr:from>
    <xdr:to>
      <xdr:col>10</xdr:col>
      <xdr:colOff>399470</xdr:colOff>
      <xdr:row>14</xdr:row>
      <xdr:rowOff>49849</xdr:rowOff>
    </xdr:to>
    <xdr:pic>
      <xdr:nvPicPr>
        <xdr:cNvPr id="11" name="Imagen 10">
          <a:extLst>
            <a:ext uri="{FF2B5EF4-FFF2-40B4-BE49-F238E27FC236}">
              <a16:creationId xmlns:a16="http://schemas.microsoft.com/office/drawing/2014/main" id="{134EF92E-809A-4262-8A54-FD460ACDB0D0}"/>
            </a:ext>
          </a:extLst>
        </xdr:cNvPr>
        <xdr:cNvPicPr>
          <a:picLocks noChangeAspect="1"/>
        </xdr:cNvPicPr>
      </xdr:nvPicPr>
      <xdr:blipFill>
        <a:blip xmlns:r="http://schemas.openxmlformats.org/officeDocument/2006/relationships" r:embed="rId5"/>
        <a:stretch>
          <a:fillRect/>
        </a:stretch>
      </xdr:blipFill>
      <xdr:spPr>
        <a:xfrm>
          <a:off x="4152901" y="1127079"/>
          <a:ext cx="1151944" cy="793752"/>
        </a:xfrm>
        <a:prstGeom prst="rect">
          <a:avLst/>
        </a:prstGeom>
      </xdr:spPr>
    </xdr:pic>
    <xdr:clientData/>
  </xdr:twoCellAnchor>
  <xdr:twoCellAnchor editAs="oneCell">
    <xdr:from>
      <xdr:col>9</xdr:col>
      <xdr:colOff>9526</xdr:colOff>
      <xdr:row>15</xdr:row>
      <xdr:rowOff>22178</xdr:rowOff>
    </xdr:from>
    <xdr:to>
      <xdr:col>10</xdr:col>
      <xdr:colOff>389365</xdr:colOff>
      <xdr:row>19</xdr:row>
      <xdr:rowOff>53016</xdr:rowOff>
    </xdr:to>
    <xdr:pic>
      <xdr:nvPicPr>
        <xdr:cNvPr id="12" name="Imagen 11">
          <a:extLst>
            <a:ext uri="{FF2B5EF4-FFF2-40B4-BE49-F238E27FC236}">
              <a16:creationId xmlns:a16="http://schemas.microsoft.com/office/drawing/2014/main" id="{3DF0CAFE-8F0C-44D7-A582-50EF71D08F02}"/>
            </a:ext>
          </a:extLst>
        </xdr:cNvPr>
        <xdr:cNvPicPr>
          <a:picLocks noChangeAspect="1"/>
        </xdr:cNvPicPr>
      </xdr:nvPicPr>
      <xdr:blipFill>
        <a:blip xmlns:r="http://schemas.openxmlformats.org/officeDocument/2006/relationships" r:embed="rId6"/>
        <a:stretch>
          <a:fillRect/>
        </a:stretch>
      </xdr:blipFill>
      <xdr:spPr>
        <a:xfrm>
          <a:off x="4152901" y="2070053"/>
          <a:ext cx="1141839" cy="785014"/>
        </a:xfrm>
        <a:prstGeom prst="rect">
          <a:avLst/>
        </a:prstGeom>
      </xdr:spPr>
    </xdr:pic>
    <xdr:clientData/>
  </xdr:twoCellAnchor>
  <xdr:twoCellAnchor editAs="oneCell">
    <xdr:from>
      <xdr:col>9</xdr:col>
      <xdr:colOff>9525</xdr:colOff>
      <xdr:row>20</xdr:row>
      <xdr:rowOff>0</xdr:rowOff>
    </xdr:from>
    <xdr:to>
      <xdr:col>10</xdr:col>
      <xdr:colOff>379260</xdr:colOff>
      <xdr:row>24</xdr:row>
      <xdr:rowOff>30380</xdr:rowOff>
    </xdr:to>
    <xdr:pic>
      <xdr:nvPicPr>
        <xdr:cNvPr id="13" name="Imagen 12">
          <a:extLst>
            <a:ext uri="{FF2B5EF4-FFF2-40B4-BE49-F238E27FC236}">
              <a16:creationId xmlns:a16="http://schemas.microsoft.com/office/drawing/2014/main" id="{2FE29567-51C9-4886-9603-6AC50144AD4B}"/>
            </a:ext>
          </a:extLst>
        </xdr:cNvPr>
        <xdr:cNvPicPr>
          <a:picLocks noChangeAspect="1"/>
        </xdr:cNvPicPr>
      </xdr:nvPicPr>
      <xdr:blipFill>
        <a:blip xmlns:r="http://schemas.openxmlformats.org/officeDocument/2006/relationships" r:embed="rId7"/>
        <a:stretch>
          <a:fillRect/>
        </a:stretch>
      </xdr:blipFill>
      <xdr:spPr>
        <a:xfrm>
          <a:off x="4152900" y="2981325"/>
          <a:ext cx="1131735" cy="782856"/>
        </a:xfrm>
        <a:prstGeom prst="rect">
          <a:avLst/>
        </a:prstGeom>
      </xdr:spPr>
    </xdr:pic>
    <xdr:clientData/>
  </xdr:twoCellAnchor>
  <xdr:oneCellAnchor>
    <xdr:from>
      <xdr:col>2</xdr:col>
      <xdr:colOff>85728</xdr:colOff>
      <xdr:row>30</xdr:row>
      <xdr:rowOff>21044</xdr:rowOff>
    </xdr:from>
    <xdr:ext cx="923922" cy="775982"/>
    <xdr:pic>
      <xdr:nvPicPr>
        <xdr:cNvPr id="17" name="Imagen 16">
          <a:extLst>
            <a:ext uri="{FF2B5EF4-FFF2-40B4-BE49-F238E27FC236}">
              <a16:creationId xmlns:a16="http://schemas.microsoft.com/office/drawing/2014/main" id="{F6795FF3-22E0-4F02-95AC-B15026EEDA2C}"/>
            </a:ext>
          </a:extLst>
        </xdr:cNvPr>
        <xdr:cNvPicPr>
          <a:picLocks noChangeAspect="1"/>
        </xdr:cNvPicPr>
      </xdr:nvPicPr>
      <xdr:blipFill>
        <a:blip xmlns:r="http://schemas.openxmlformats.org/officeDocument/2006/relationships" r:embed="rId8"/>
        <a:stretch>
          <a:fillRect/>
        </a:stretch>
      </xdr:blipFill>
      <xdr:spPr>
        <a:xfrm>
          <a:off x="400053" y="3373844"/>
          <a:ext cx="923922" cy="775982"/>
        </a:xfrm>
        <a:prstGeom prst="rect">
          <a:avLst/>
        </a:prstGeom>
      </xdr:spPr>
    </xdr:pic>
    <xdr:clientData/>
  </xdr:oneCellAnchor>
  <xdr:oneCellAnchor>
    <xdr:from>
      <xdr:col>2</xdr:col>
      <xdr:colOff>66676</xdr:colOff>
      <xdr:row>20</xdr:row>
      <xdr:rowOff>9525</xdr:rowOff>
    </xdr:from>
    <xdr:ext cx="915425" cy="781050"/>
    <xdr:pic>
      <xdr:nvPicPr>
        <xdr:cNvPr id="18" name="Imagen 17">
          <a:extLst>
            <a:ext uri="{FF2B5EF4-FFF2-40B4-BE49-F238E27FC236}">
              <a16:creationId xmlns:a16="http://schemas.microsoft.com/office/drawing/2014/main" id="{B63820FF-3EDC-4FED-A9A3-B2239E650FE6}"/>
            </a:ext>
          </a:extLst>
        </xdr:cNvPr>
        <xdr:cNvPicPr>
          <a:picLocks noChangeAspect="1"/>
        </xdr:cNvPicPr>
      </xdr:nvPicPr>
      <xdr:blipFill>
        <a:blip xmlns:r="http://schemas.openxmlformats.org/officeDocument/2006/relationships" r:embed="rId9"/>
        <a:stretch>
          <a:fillRect/>
        </a:stretch>
      </xdr:blipFill>
      <xdr:spPr>
        <a:xfrm>
          <a:off x="381001" y="2428875"/>
          <a:ext cx="915425" cy="781050"/>
        </a:xfrm>
        <a:prstGeom prst="rect">
          <a:avLst/>
        </a:prstGeom>
      </xdr:spPr>
    </xdr:pic>
    <xdr:clientData/>
  </xdr:oneCellAnchor>
  <xdr:oneCellAnchor>
    <xdr:from>
      <xdr:col>2</xdr:col>
      <xdr:colOff>66677</xdr:colOff>
      <xdr:row>40</xdr:row>
      <xdr:rowOff>78581</xdr:rowOff>
    </xdr:from>
    <xdr:ext cx="942974" cy="791984"/>
    <xdr:pic>
      <xdr:nvPicPr>
        <xdr:cNvPr id="20" name="Imagen 19">
          <a:extLst>
            <a:ext uri="{FF2B5EF4-FFF2-40B4-BE49-F238E27FC236}">
              <a16:creationId xmlns:a16="http://schemas.microsoft.com/office/drawing/2014/main" id="{A6D5277F-DD10-49CB-A150-76A8A5A205EA}"/>
            </a:ext>
          </a:extLst>
        </xdr:cNvPr>
        <xdr:cNvPicPr>
          <a:picLocks noChangeAspect="1"/>
        </xdr:cNvPicPr>
      </xdr:nvPicPr>
      <xdr:blipFill>
        <a:blip xmlns:r="http://schemas.openxmlformats.org/officeDocument/2006/relationships" r:embed="rId8"/>
        <a:stretch>
          <a:fillRect/>
        </a:stretch>
      </xdr:blipFill>
      <xdr:spPr>
        <a:xfrm>
          <a:off x="376240" y="5162550"/>
          <a:ext cx="942974" cy="791984"/>
        </a:xfrm>
        <a:prstGeom prst="rect">
          <a:avLst/>
        </a:prstGeom>
      </xdr:spPr>
    </xdr:pic>
    <xdr:clientData/>
  </xdr:oneCellAnchor>
  <xdr:twoCellAnchor editAs="oneCell">
    <xdr:from>
      <xdr:col>23</xdr:col>
      <xdr:colOff>28576</xdr:colOff>
      <xdr:row>24</xdr:row>
      <xdr:rowOff>16407</xdr:rowOff>
    </xdr:from>
    <xdr:to>
      <xdr:col>24</xdr:col>
      <xdr:colOff>142877</xdr:colOff>
      <xdr:row>28</xdr:row>
      <xdr:rowOff>133680</xdr:rowOff>
    </xdr:to>
    <xdr:pic>
      <xdr:nvPicPr>
        <xdr:cNvPr id="2" name="Imagen 1">
          <a:extLst>
            <a:ext uri="{FF2B5EF4-FFF2-40B4-BE49-F238E27FC236}">
              <a16:creationId xmlns:a16="http://schemas.microsoft.com/office/drawing/2014/main" id="{37DB4048-1CE5-4E2F-9859-26C8F64991B1}"/>
            </a:ext>
          </a:extLst>
        </xdr:cNvPr>
        <xdr:cNvPicPr>
          <a:picLocks noChangeAspect="1"/>
        </xdr:cNvPicPr>
      </xdr:nvPicPr>
      <xdr:blipFill>
        <a:blip xmlns:r="http://schemas.openxmlformats.org/officeDocument/2006/relationships" r:embed="rId10"/>
        <a:stretch>
          <a:fillRect/>
        </a:stretch>
      </xdr:blipFill>
      <xdr:spPr>
        <a:xfrm>
          <a:off x="8763001" y="3169182"/>
          <a:ext cx="857250" cy="853079"/>
        </a:xfrm>
        <a:prstGeom prst="rect">
          <a:avLst/>
        </a:prstGeom>
      </xdr:spPr>
    </xdr:pic>
    <xdr:clientData/>
  </xdr:twoCellAnchor>
  <xdr:twoCellAnchor editAs="oneCell">
    <xdr:from>
      <xdr:col>23</xdr:col>
      <xdr:colOff>153906</xdr:colOff>
      <xdr:row>30</xdr:row>
      <xdr:rowOff>177764</xdr:rowOff>
    </xdr:from>
    <xdr:to>
      <xdr:col>24</xdr:col>
      <xdr:colOff>152401</xdr:colOff>
      <xdr:row>35</xdr:row>
      <xdr:rowOff>59423</xdr:rowOff>
    </xdr:to>
    <xdr:pic>
      <xdr:nvPicPr>
        <xdr:cNvPr id="7" name="Imagen 6">
          <a:extLst>
            <a:ext uri="{FF2B5EF4-FFF2-40B4-BE49-F238E27FC236}">
              <a16:creationId xmlns:a16="http://schemas.microsoft.com/office/drawing/2014/main" id="{90C7E677-1868-444B-B5A6-AB85170301BC}"/>
            </a:ext>
          </a:extLst>
        </xdr:cNvPr>
        <xdr:cNvPicPr>
          <a:picLocks noChangeAspect="1"/>
        </xdr:cNvPicPr>
      </xdr:nvPicPr>
      <xdr:blipFill>
        <a:blip xmlns:r="http://schemas.openxmlformats.org/officeDocument/2006/relationships" r:embed="rId11"/>
        <a:stretch>
          <a:fillRect/>
        </a:stretch>
      </xdr:blipFill>
      <xdr:spPr>
        <a:xfrm>
          <a:off x="8078706" y="5140289"/>
          <a:ext cx="741444" cy="793679"/>
        </a:xfrm>
        <a:prstGeom prst="rect">
          <a:avLst/>
        </a:prstGeom>
      </xdr:spPr>
    </xdr:pic>
    <xdr:clientData/>
  </xdr:twoCellAnchor>
  <xdr:twoCellAnchor editAs="oneCell">
    <xdr:from>
      <xdr:col>24</xdr:col>
      <xdr:colOff>228597</xdr:colOff>
      <xdr:row>2</xdr:row>
      <xdr:rowOff>76706</xdr:rowOff>
    </xdr:from>
    <xdr:to>
      <xdr:col>26</xdr:col>
      <xdr:colOff>210907</xdr:colOff>
      <xdr:row>8</xdr:row>
      <xdr:rowOff>55629</xdr:rowOff>
    </xdr:to>
    <xdr:pic>
      <xdr:nvPicPr>
        <xdr:cNvPr id="21" name="Imagen 20">
          <a:extLst>
            <a:ext uri="{FF2B5EF4-FFF2-40B4-BE49-F238E27FC236}">
              <a16:creationId xmlns:a16="http://schemas.microsoft.com/office/drawing/2014/main" id="{F2BD841C-4143-46A1-9959-A24751A30610}"/>
            </a:ext>
          </a:extLst>
        </xdr:cNvPr>
        <xdr:cNvPicPr>
          <a:picLocks noChangeAspect="1"/>
        </xdr:cNvPicPr>
      </xdr:nvPicPr>
      <xdr:blipFill>
        <a:blip xmlns:r="http://schemas.openxmlformats.org/officeDocument/2006/relationships" r:embed="rId12"/>
        <a:stretch>
          <a:fillRect/>
        </a:stretch>
      </xdr:blipFill>
      <xdr:spPr>
        <a:xfrm>
          <a:off x="12820647" y="362456"/>
          <a:ext cx="1020535" cy="750448"/>
        </a:xfrm>
        <a:prstGeom prst="rect">
          <a:avLst/>
        </a:prstGeom>
      </xdr:spPr>
    </xdr:pic>
    <xdr:clientData/>
  </xdr:twoCellAnchor>
  <xdr:twoCellAnchor editAs="oneCell">
    <xdr:from>
      <xdr:col>26</xdr:col>
      <xdr:colOff>269082</xdr:colOff>
      <xdr:row>1</xdr:row>
      <xdr:rowOff>188488</xdr:rowOff>
    </xdr:from>
    <xdr:to>
      <xdr:col>27</xdr:col>
      <xdr:colOff>120017</xdr:colOff>
      <xdr:row>7</xdr:row>
      <xdr:rowOff>23812</xdr:rowOff>
    </xdr:to>
    <xdr:pic>
      <xdr:nvPicPr>
        <xdr:cNvPr id="23" name="Immagine" descr="Immagine">
          <a:extLst>
            <a:ext uri="{FF2B5EF4-FFF2-40B4-BE49-F238E27FC236}">
              <a16:creationId xmlns:a16="http://schemas.microsoft.com/office/drawing/2014/main" id="{F114738D-7E8E-45C1-9A4B-ED602851ED8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899357" y="283738"/>
          <a:ext cx="717710" cy="711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400000"/>
              <a:headEnd/>
              <a:tailEnd/>
            </a14:hiddenLine>
          </a:ext>
        </a:extLst>
      </xdr:spPr>
    </xdr:pic>
    <xdr:clientData/>
  </xdr:twoCellAnchor>
  <xdr:twoCellAnchor editAs="oneCell">
    <xdr:from>
      <xdr:col>19</xdr:col>
      <xdr:colOff>1132432</xdr:colOff>
      <xdr:row>1</xdr:row>
      <xdr:rowOff>6085</xdr:rowOff>
    </xdr:from>
    <xdr:to>
      <xdr:col>24</xdr:col>
      <xdr:colOff>294483</xdr:colOff>
      <xdr:row>8</xdr:row>
      <xdr:rowOff>89429</xdr:rowOff>
    </xdr:to>
    <xdr:pic>
      <xdr:nvPicPr>
        <xdr:cNvPr id="25" name="Immagine" descr="Immagine">
          <a:extLst>
            <a:ext uri="{FF2B5EF4-FFF2-40B4-BE49-F238E27FC236}">
              <a16:creationId xmlns:a16="http://schemas.microsoft.com/office/drawing/2014/main" id="{2C25F0D4-24DE-439D-BB04-D31366AD1745}"/>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26553"/>
        <a:stretch/>
      </xdr:blipFill>
      <xdr:spPr bwMode="auto">
        <a:xfrm>
          <a:off x="11133682" y="101335"/>
          <a:ext cx="1752851" cy="1045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400000"/>
              <a:headEnd/>
              <a:tailEnd/>
            </a14:hiddenLine>
          </a:ext>
        </a:extLst>
      </xdr:spPr>
    </xdr:pic>
    <xdr:clientData/>
  </xdr:twoCellAnchor>
  <xdr:twoCellAnchor editAs="oneCell">
    <xdr:from>
      <xdr:col>7</xdr:col>
      <xdr:colOff>130969</xdr:colOff>
      <xdr:row>0</xdr:row>
      <xdr:rowOff>54769</xdr:rowOff>
    </xdr:from>
    <xdr:to>
      <xdr:col>13</xdr:col>
      <xdr:colOff>43083</xdr:colOff>
      <xdr:row>8</xdr:row>
      <xdr:rowOff>47625</xdr:rowOff>
    </xdr:to>
    <xdr:pic>
      <xdr:nvPicPr>
        <xdr:cNvPr id="32" name="Imagen 31">
          <a:extLst>
            <a:ext uri="{FF2B5EF4-FFF2-40B4-BE49-F238E27FC236}">
              <a16:creationId xmlns:a16="http://schemas.microsoft.com/office/drawing/2014/main" id="{7A98FC2F-1A8C-4F14-AF2B-EF37D384C68E}"/>
            </a:ext>
          </a:extLst>
        </xdr:cNvPr>
        <xdr:cNvPicPr>
          <a:picLocks noChangeAspect="1"/>
        </xdr:cNvPicPr>
      </xdr:nvPicPr>
      <xdr:blipFill>
        <a:blip xmlns:r="http://schemas.openxmlformats.org/officeDocument/2006/relationships" r:embed="rId15"/>
        <a:stretch>
          <a:fillRect/>
        </a:stretch>
      </xdr:blipFill>
      <xdr:spPr>
        <a:xfrm>
          <a:off x="3524250" y="54769"/>
          <a:ext cx="3698302" cy="1052512"/>
        </a:xfrm>
        <a:prstGeom prst="rect">
          <a:avLst/>
        </a:prstGeom>
      </xdr:spPr>
    </xdr:pic>
    <xdr:clientData/>
  </xdr:twoCellAnchor>
  <xdr:oneCellAnchor>
    <xdr:from>
      <xdr:col>9</xdr:col>
      <xdr:colOff>9526</xdr:colOff>
      <xdr:row>48</xdr:row>
      <xdr:rowOff>22178</xdr:rowOff>
    </xdr:from>
    <xdr:ext cx="1141839" cy="782633"/>
    <xdr:pic>
      <xdr:nvPicPr>
        <xdr:cNvPr id="39" name="Imagen 38">
          <a:extLst>
            <a:ext uri="{FF2B5EF4-FFF2-40B4-BE49-F238E27FC236}">
              <a16:creationId xmlns:a16="http://schemas.microsoft.com/office/drawing/2014/main" id="{13E3D559-9AFA-430E-B2EB-0BB99AEF1818}"/>
            </a:ext>
          </a:extLst>
        </xdr:cNvPr>
        <xdr:cNvPicPr>
          <a:picLocks noChangeAspect="1"/>
        </xdr:cNvPicPr>
      </xdr:nvPicPr>
      <xdr:blipFill>
        <a:blip xmlns:r="http://schemas.openxmlformats.org/officeDocument/2006/relationships" r:embed="rId6"/>
        <a:stretch>
          <a:fillRect/>
        </a:stretch>
      </xdr:blipFill>
      <xdr:spPr>
        <a:xfrm>
          <a:off x="11010901" y="1200897"/>
          <a:ext cx="1141839" cy="782633"/>
        </a:xfrm>
        <a:prstGeom prst="rect">
          <a:avLst/>
        </a:prstGeom>
      </xdr:spPr>
    </xdr:pic>
    <xdr:clientData/>
  </xdr:oneCellAnchor>
  <xdr:oneCellAnchor>
    <xdr:from>
      <xdr:col>9</xdr:col>
      <xdr:colOff>19051</xdr:colOff>
      <xdr:row>53</xdr:row>
      <xdr:rowOff>43610</xdr:rowOff>
    </xdr:from>
    <xdr:ext cx="1141839" cy="782633"/>
    <xdr:pic>
      <xdr:nvPicPr>
        <xdr:cNvPr id="40" name="Imagen 39">
          <a:extLst>
            <a:ext uri="{FF2B5EF4-FFF2-40B4-BE49-F238E27FC236}">
              <a16:creationId xmlns:a16="http://schemas.microsoft.com/office/drawing/2014/main" id="{B5F40462-A636-4B8E-B53D-2C2F0371A02B}"/>
            </a:ext>
          </a:extLst>
        </xdr:cNvPr>
        <xdr:cNvPicPr>
          <a:picLocks noChangeAspect="1"/>
        </xdr:cNvPicPr>
      </xdr:nvPicPr>
      <xdr:blipFill>
        <a:blip xmlns:r="http://schemas.openxmlformats.org/officeDocument/2006/relationships" r:embed="rId6"/>
        <a:stretch>
          <a:fillRect/>
        </a:stretch>
      </xdr:blipFill>
      <xdr:spPr>
        <a:xfrm>
          <a:off x="328614" y="7604079"/>
          <a:ext cx="1141839" cy="782633"/>
        </a:xfrm>
        <a:prstGeom prst="rect">
          <a:avLst/>
        </a:prstGeom>
      </xdr:spPr>
    </xdr:pic>
    <xdr:clientData/>
  </xdr:oneCellAnchor>
  <xdr:oneCellAnchor>
    <xdr:from>
      <xdr:col>16</xdr:col>
      <xdr:colOff>9525</xdr:colOff>
      <xdr:row>48</xdr:row>
      <xdr:rowOff>0</xdr:rowOff>
    </xdr:from>
    <xdr:ext cx="1131735" cy="780474"/>
    <xdr:pic>
      <xdr:nvPicPr>
        <xdr:cNvPr id="43" name="Imagen 42">
          <a:extLst>
            <a:ext uri="{FF2B5EF4-FFF2-40B4-BE49-F238E27FC236}">
              <a16:creationId xmlns:a16="http://schemas.microsoft.com/office/drawing/2014/main" id="{203476D1-AEB9-42A1-B4A1-0F90CD5E6DB0}"/>
            </a:ext>
          </a:extLst>
        </xdr:cNvPr>
        <xdr:cNvPicPr>
          <a:picLocks noChangeAspect="1"/>
        </xdr:cNvPicPr>
      </xdr:nvPicPr>
      <xdr:blipFill>
        <a:blip xmlns:r="http://schemas.openxmlformats.org/officeDocument/2006/relationships" r:embed="rId7"/>
        <a:stretch>
          <a:fillRect/>
        </a:stretch>
      </xdr:blipFill>
      <xdr:spPr>
        <a:xfrm>
          <a:off x="14594681" y="1178719"/>
          <a:ext cx="1131735" cy="780474"/>
        </a:xfrm>
        <a:prstGeom prst="rect">
          <a:avLst/>
        </a:prstGeom>
      </xdr:spPr>
    </xdr:pic>
    <xdr:clientData/>
  </xdr:oneCellAnchor>
  <xdr:oneCellAnchor>
    <xdr:from>
      <xdr:col>16</xdr:col>
      <xdr:colOff>9525</xdr:colOff>
      <xdr:row>53</xdr:row>
      <xdr:rowOff>0</xdr:rowOff>
    </xdr:from>
    <xdr:ext cx="1131735" cy="780474"/>
    <xdr:pic>
      <xdr:nvPicPr>
        <xdr:cNvPr id="44" name="Imagen 43">
          <a:extLst>
            <a:ext uri="{FF2B5EF4-FFF2-40B4-BE49-F238E27FC236}">
              <a16:creationId xmlns:a16="http://schemas.microsoft.com/office/drawing/2014/main" id="{72F005AD-8D6D-488D-BB5F-D783CA98BB83}"/>
            </a:ext>
          </a:extLst>
        </xdr:cNvPr>
        <xdr:cNvPicPr>
          <a:picLocks noChangeAspect="1"/>
        </xdr:cNvPicPr>
      </xdr:nvPicPr>
      <xdr:blipFill>
        <a:blip xmlns:r="http://schemas.openxmlformats.org/officeDocument/2006/relationships" r:embed="rId7"/>
        <a:stretch>
          <a:fillRect/>
        </a:stretch>
      </xdr:blipFill>
      <xdr:spPr>
        <a:xfrm>
          <a:off x="14594681" y="2107406"/>
          <a:ext cx="1131735" cy="780474"/>
        </a:xfrm>
        <a:prstGeom prst="rect">
          <a:avLst/>
        </a:prstGeom>
      </xdr:spPr>
    </xdr:pic>
    <xdr:clientData/>
  </xdr:oneCellAnchor>
  <xdr:oneCellAnchor>
    <xdr:from>
      <xdr:col>16</xdr:col>
      <xdr:colOff>9525</xdr:colOff>
      <xdr:row>58</xdr:row>
      <xdr:rowOff>0</xdr:rowOff>
    </xdr:from>
    <xdr:ext cx="1131735" cy="780474"/>
    <xdr:pic>
      <xdr:nvPicPr>
        <xdr:cNvPr id="45" name="Imagen 44">
          <a:extLst>
            <a:ext uri="{FF2B5EF4-FFF2-40B4-BE49-F238E27FC236}">
              <a16:creationId xmlns:a16="http://schemas.microsoft.com/office/drawing/2014/main" id="{C8DEDCC8-DB3B-44FE-921A-C0506DB434EC}"/>
            </a:ext>
          </a:extLst>
        </xdr:cNvPr>
        <xdr:cNvPicPr>
          <a:picLocks noChangeAspect="1"/>
        </xdr:cNvPicPr>
      </xdr:nvPicPr>
      <xdr:blipFill>
        <a:blip xmlns:r="http://schemas.openxmlformats.org/officeDocument/2006/relationships" r:embed="rId7"/>
        <a:stretch>
          <a:fillRect/>
        </a:stretch>
      </xdr:blipFill>
      <xdr:spPr>
        <a:xfrm>
          <a:off x="14594681" y="3048000"/>
          <a:ext cx="1131735" cy="780474"/>
        </a:xfrm>
        <a:prstGeom prst="rect">
          <a:avLst/>
        </a:prstGeom>
      </xdr:spPr>
    </xdr:pic>
    <xdr:clientData/>
  </xdr:oneCellAnchor>
  <xdr:oneCellAnchor>
    <xdr:from>
      <xdr:col>16</xdr:col>
      <xdr:colOff>9525</xdr:colOff>
      <xdr:row>63</xdr:row>
      <xdr:rowOff>0</xdr:rowOff>
    </xdr:from>
    <xdr:ext cx="1131735" cy="780474"/>
    <xdr:pic>
      <xdr:nvPicPr>
        <xdr:cNvPr id="46" name="Imagen 45">
          <a:extLst>
            <a:ext uri="{FF2B5EF4-FFF2-40B4-BE49-F238E27FC236}">
              <a16:creationId xmlns:a16="http://schemas.microsoft.com/office/drawing/2014/main" id="{D90DAF7D-6741-4E9F-8A0A-125D97DF754A}"/>
            </a:ext>
          </a:extLst>
        </xdr:cNvPr>
        <xdr:cNvPicPr>
          <a:picLocks noChangeAspect="1"/>
        </xdr:cNvPicPr>
      </xdr:nvPicPr>
      <xdr:blipFill>
        <a:blip xmlns:r="http://schemas.openxmlformats.org/officeDocument/2006/relationships" r:embed="rId7"/>
        <a:stretch>
          <a:fillRect/>
        </a:stretch>
      </xdr:blipFill>
      <xdr:spPr>
        <a:xfrm>
          <a:off x="14594681" y="3976688"/>
          <a:ext cx="1131735" cy="780474"/>
        </a:xfrm>
        <a:prstGeom prst="rect">
          <a:avLst/>
        </a:prstGeom>
      </xdr:spPr>
    </xdr:pic>
    <xdr:clientData/>
  </xdr:oneCellAnchor>
  <xdr:oneCellAnchor>
    <xdr:from>
      <xdr:col>16</xdr:col>
      <xdr:colOff>9525</xdr:colOff>
      <xdr:row>68</xdr:row>
      <xdr:rowOff>11906</xdr:rowOff>
    </xdr:from>
    <xdr:ext cx="1131735" cy="780474"/>
    <xdr:pic>
      <xdr:nvPicPr>
        <xdr:cNvPr id="47" name="Imagen 46">
          <a:extLst>
            <a:ext uri="{FF2B5EF4-FFF2-40B4-BE49-F238E27FC236}">
              <a16:creationId xmlns:a16="http://schemas.microsoft.com/office/drawing/2014/main" id="{D8BFD5D2-22FE-494E-9C57-691357C58AC5}"/>
            </a:ext>
          </a:extLst>
        </xdr:cNvPr>
        <xdr:cNvPicPr>
          <a:picLocks noChangeAspect="1"/>
        </xdr:cNvPicPr>
      </xdr:nvPicPr>
      <xdr:blipFill>
        <a:blip xmlns:r="http://schemas.openxmlformats.org/officeDocument/2006/relationships" r:embed="rId7"/>
        <a:stretch>
          <a:fillRect/>
        </a:stretch>
      </xdr:blipFill>
      <xdr:spPr>
        <a:xfrm>
          <a:off x="3962400" y="10322719"/>
          <a:ext cx="1131735" cy="780474"/>
        </a:xfrm>
        <a:prstGeom prst="rect">
          <a:avLst/>
        </a:prstGeom>
      </xdr:spPr>
    </xdr:pic>
    <xdr:clientData/>
  </xdr:oneCellAnchor>
  <xdr:twoCellAnchor>
    <xdr:from>
      <xdr:col>16</xdr:col>
      <xdr:colOff>21432</xdr:colOff>
      <xdr:row>10</xdr:row>
      <xdr:rowOff>31704</xdr:rowOff>
    </xdr:from>
    <xdr:to>
      <xdr:col>17</xdr:col>
      <xdr:colOff>411376</xdr:colOff>
      <xdr:row>14</xdr:row>
      <xdr:rowOff>92031</xdr:rowOff>
    </xdr:to>
    <xdr:grpSp>
      <xdr:nvGrpSpPr>
        <xdr:cNvPr id="22" name="Grupo 21">
          <a:extLst>
            <a:ext uri="{FF2B5EF4-FFF2-40B4-BE49-F238E27FC236}">
              <a16:creationId xmlns:a16="http://schemas.microsoft.com/office/drawing/2014/main" id="{83356129-1E35-4074-AA5D-F7894E47AD7B}"/>
            </a:ext>
          </a:extLst>
        </xdr:cNvPr>
        <xdr:cNvGrpSpPr/>
      </xdr:nvGrpSpPr>
      <xdr:grpSpPr>
        <a:xfrm>
          <a:off x="7993857" y="1479504"/>
          <a:ext cx="1151944" cy="803277"/>
          <a:chOff x="3946527" y="4226673"/>
          <a:chExt cx="1155912" cy="802483"/>
        </a:xfrm>
      </xdr:grpSpPr>
      <xdr:pic>
        <xdr:nvPicPr>
          <xdr:cNvPr id="29" name="Imagen 28">
            <a:extLst>
              <a:ext uri="{FF2B5EF4-FFF2-40B4-BE49-F238E27FC236}">
                <a16:creationId xmlns:a16="http://schemas.microsoft.com/office/drawing/2014/main" id="{8D2BBADF-7B20-4B82-BB84-0A2759B32223}"/>
              </a:ext>
            </a:extLst>
          </xdr:cNvPr>
          <xdr:cNvPicPr>
            <a:picLocks noChangeAspect="1"/>
          </xdr:cNvPicPr>
        </xdr:nvPicPr>
        <xdr:blipFill>
          <a:blip xmlns:r="http://schemas.openxmlformats.org/officeDocument/2006/relationships" r:embed="rId5"/>
          <a:stretch>
            <a:fillRect/>
          </a:stretch>
        </xdr:blipFill>
        <xdr:spPr>
          <a:xfrm>
            <a:off x="3946527" y="4226673"/>
            <a:ext cx="1155912" cy="802483"/>
          </a:xfrm>
          <a:prstGeom prst="rect">
            <a:avLst/>
          </a:prstGeom>
        </xdr:spPr>
      </xdr:pic>
      <xdr:cxnSp macro="">
        <xdr:nvCxnSpPr>
          <xdr:cNvPr id="15" name="Conector recto 14">
            <a:extLst>
              <a:ext uri="{FF2B5EF4-FFF2-40B4-BE49-F238E27FC236}">
                <a16:creationId xmlns:a16="http://schemas.microsoft.com/office/drawing/2014/main" id="{1B675506-88A3-4AB5-AF73-54BB227B8801}"/>
              </a:ext>
            </a:extLst>
          </xdr:cNvPr>
          <xdr:cNvCxnSpPr/>
        </xdr:nvCxnSpPr>
        <xdr:spPr>
          <a:xfrm>
            <a:off x="4487741" y="4363794"/>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ector recto 34">
            <a:extLst>
              <a:ext uri="{FF2B5EF4-FFF2-40B4-BE49-F238E27FC236}">
                <a16:creationId xmlns:a16="http://schemas.microsoft.com/office/drawing/2014/main" id="{F837F507-AC0F-411B-AEC4-C0F136CA7619}"/>
              </a:ext>
            </a:extLst>
          </xdr:cNvPr>
          <xdr:cNvCxnSpPr/>
        </xdr:nvCxnSpPr>
        <xdr:spPr>
          <a:xfrm>
            <a:off x="4478948" y="4910014"/>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ector recto 35">
            <a:extLst>
              <a:ext uri="{FF2B5EF4-FFF2-40B4-BE49-F238E27FC236}">
                <a16:creationId xmlns:a16="http://schemas.microsoft.com/office/drawing/2014/main" id="{9896D22E-615B-4633-8CFE-10BED4A165E3}"/>
              </a:ext>
            </a:extLst>
          </xdr:cNvPr>
          <xdr:cNvCxnSpPr/>
        </xdr:nvCxnSpPr>
        <xdr:spPr>
          <a:xfrm>
            <a:off x="4477481" y="494518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16</xdr:col>
      <xdr:colOff>9526</xdr:colOff>
      <xdr:row>15</xdr:row>
      <xdr:rowOff>22178</xdr:rowOff>
    </xdr:from>
    <xdr:ext cx="1141839" cy="783956"/>
    <xdr:pic>
      <xdr:nvPicPr>
        <xdr:cNvPr id="51" name="Imagen 50">
          <a:extLst>
            <a:ext uri="{FF2B5EF4-FFF2-40B4-BE49-F238E27FC236}">
              <a16:creationId xmlns:a16="http://schemas.microsoft.com/office/drawing/2014/main" id="{38414C9C-5AD7-48C4-9872-72AEFD18F080}"/>
            </a:ext>
          </a:extLst>
        </xdr:cNvPr>
        <xdr:cNvPicPr>
          <a:picLocks noChangeAspect="1"/>
        </xdr:cNvPicPr>
      </xdr:nvPicPr>
      <xdr:blipFill>
        <a:blip xmlns:r="http://schemas.openxmlformats.org/officeDocument/2006/relationships" r:embed="rId6"/>
        <a:stretch>
          <a:fillRect/>
        </a:stretch>
      </xdr:blipFill>
      <xdr:spPr>
        <a:xfrm>
          <a:off x="7891464" y="2391522"/>
          <a:ext cx="1141839" cy="783956"/>
        </a:xfrm>
        <a:prstGeom prst="rect">
          <a:avLst/>
        </a:prstGeom>
      </xdr:spPr>
    </xdr:pic>
    <xdr:clientData/>
  </xdr:oneCellAnchor>
  <xdr:oneCellAnchor>
    <xdr:from>
      <xdr:col>16</xdr:col>
      <xdr:colOff>57149</xdr:colOff>
      <xdr:row>30</xdr:row>
      <xdr:rowOff>11901</xdr:rowOff>
    </xdr:from>
    <xdr:ext cx="1131735" cy="781796"/>
    <xdr:pic>
      <xdr:nvPicPr>
        <xdr:cNvPr id="52" name="Imagen 51">
          <a:extLst>
            <a:ext uri="{FF2B5EF4-FFF2-40B4-BE49-F238E27FC236}">
              <a16:creationId xmlns:a16="http://schemas.microsoft.com/office/drawing/2014/main" id="{96CB925F-7CA4-44A7-9A3D-0F24F4A14D82}"/>
            </a:ext>
          </a:extLst>
        </xdr:cNvPr>
        <xdr:cNvPicPr>
          <a:picLocks noChangeAspect="1"/>
        </xdr:cNvPicPr>
      </xdr:nvPicPr>
      <xdr:blipFill>
        <a:blip xmlns:r="http://schemas.openxmlformats.org/officeDocument/2006/relationships" r:embed="rId7"/>
        <a:stretch>
          <a:fillRect/>
        </a:stretch>
      </xdr:blipFill>
      <xdr:spPr>
        <a:xfrm>
          <a:off x="7939087" y="5095870"/>
          <a:ext cx="1131735" cy="781796"/>
        </a:xfrm>
        <a:prstGeom prst="rect">
          <a:avLst/>
        </a:prstGeom>
      </xdr:spPr>
    </xdr:pic>
    <xdr:clientData/>
  </xdr:oneCellAnchor>
  <xdr:oneCellAnchor>
    <xdr:from>
      <xdr:col>13</xdr:col>
      <xdr:colOff>83344</xdr:colOff>
      <xdr:row>0</xdr:row>
      <xdr:rowOff>64294</xdr:rowOff>
    </xdr:from>
    <xdr:ext cx="3700947" cy="1040606"/>
    <xdr:pic>
      <xdr:nvPicPr>
        <xdr:cNvPr id="53" name="Imagen 52">
          <a:extLst>
            <a:ext uri="{FF2B5EF4-FFF2-40B4-BE49-F238E27FC236}">
              <a16:creationId xmlns:a16="http://schemas.microsoft.com/office/drawing/2014/main" id="{66668663-9209-41DF-AD74-9DF2D69A9FA9}"/>
            </a:ext>
          </a:extLst>
        </xdr:cNvPr>
        <xdr:cNvPicPr>
          <a:picLocks noChangeAspect="1"/>
        </xdr:cNvPicPr>
      </xdr:nvPicPr>
      <xdr:blipFill>
        <a:blip xmlns:r="http://schemas.openxmlformats.org/officeDocument/2006/relationships" r:embed="rId15"/>
        <a:stretch>
          <a:fillRect/>
        </a:stretch>
      </xdr:blipFill>
      <xdr:spPr>
        <a:xfrm>
          <a:off x="7569994" y="64294"/>
          <a:ext cx="3700947" cy="1040606"/>
        </a:xfrm>
        <a:prstGeom prst="rect">
          <a:avLst/>
        </a:prstGeom>
      </xdr:spPr>
    </xdr:pic>
    <xdr:clientData/>
  </xdr:oneCellAnchor>
  <xdr:twoCellAnchor>
    <xdr:from>
      <xdr:col>16</xdr:col>
      <xdr:colOff>349492</xdr:colOff>
      <xdr:row>15</xdr:row>
      <xdr:rowOff>142692</xdr:rowOff>
    </xdr:from>
    <xdr:to>
      <xdr:col>16</xdr:col>
      <xdr:colOff>433021</xdr:colOff>
      <xdr:row>18</xdr:row>
      <xdr:rowOff>149834</xdr:rowOff>
    </xdr:to>
    <xdr:grpSp>
      <xdr:nvGrpSpPr>
        <xdr:cNvPr id="68" name="Grupo 67">
          <a:extLst>
            <a:ext uri="{FF2B5EF4-FFF2-40B4-BE49-F238E27FC236}">
              <a16:creationId xmlns:a16="http://schemas.microsoft.com/office/drawing/2014/main" id="{615A0B54-8930-48CA-9B45-C9B05628F989}"/>
            </a:ext>
          </a:extLst>
        </xdr:cNvPr>
        <xdr:cNvGrpSpPr/>
      </xdr:nvGrpSpPr>
      <xdr:grpSpPr>
        <a:xfrm>
          <a:off x="8321917" y="2523942"/>
          <a:ext cx="83529" cy="578642"/>
          <a:chOff x="4303832" y="5273919"/>
          <a:chExt cx="83529" cy="583221"/>
        </a:xfrm>
      </xdr:grpSpPr>
      <xdr:cxnSp macro="">
        <xdr:nvCxnSpPr>
          <xdr:cNvPr id="69" name="Conector recto 68">
            <a:extLst>
              <a:ext uri="{FF2B5EF4-FFF2-40B4-BE49-F238E27FC236}">
                <a16:creationId xmlns:a16="http://schemas.microsoft.com/office/drawing/2014/main" id="{1260E7E8-11A6-4D09-A7BF-E7AB0CCEEC33}"/>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0" name="Conector recto 69">
            <a:extLst>
              <a:ext uri="{FF2B5EF4-FFF2-40B4-BE49-F238E27FC236}">
                <a16:creationId xmlns:a16="http://schemas.microsoft.com/office/drawing/2014/main" id="{ECDA2425-E9D1-4F94-8C6B-02447050BC87}"/>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Conector recto 70">
            <a:extLst>
              <a:ext uri="{FF2B5EF4-FFF2-40B4-BE49-F238E27FC236}">
                <a16:creationId xmlns:a16="http://schemas.microsoft.com/office/drawing/2014/main" id="{28C04771-011F-4645-BCD1-E429B19FFBDC}"/>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751921</xdr:colOff>
      <xdr:row>15</xdr:row>
      <xdr:rowOff>140312</xdr:rowOff>
    </xdr:from>
    <xdr:to>
      <xdr:col>17</xdr:col>
      <xdr:colOff>73450</xdr:colOff>
      <xdr:row>18</xdr:row>
      <xdr:rowOff>147454</xdr:rowOff>
    </xdr:to>
    <xdr:grpSp>
      <xdr:nvGrpSpPr>
        <xdr:cNvPr id="72" name="Grupo 71">
          <a:extLst>
            <a:ext uri="{FF2B5EF4-FFF2-40B4-BE49-F238E27FC236}">
              <a16:creationId xmlns:a16="http://schemas.microsoft.com/office/drawing/2014/main" id="{2139E675-1163-42D5-8455-5053169F963B}"/>
            </a:ext>
          </a:extLst>
        </xdr:cNvPr>
        <xdr:cNvGrpSpPr/>
      </xdr:nvGrpSpPr>
      <xdr:grpSpPr>
        <a:xfrm>
          <a:off x="8724346" y="2521562"/>
          <a:ext cx="83529" cy="578642"/>
          <a:chOff x="4303832" y="5273919"/>
          <a:chExt cx="83529" cy="583221"/>
        </a:xfrm>
      </xdr:grpSpPr>
      <xdr:cxnSp macro="">
        <xdr:nvCxnSpPr>
          <xdr:cNvPr id="73" name="Conector recto 72">
            <a:extLst>
              <a:ext uri="{FF2B5EF4-FFF2-40B4-BE49-F238E27FC236}">
                <a16:creationId xmlns:a16="http://schemas.microsoft.com/office/drawing/2014/main" id="{4A49FF24-F152-4EEB-A69C-31EC635FF3B3}"/>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73">
            <a:extLst>
              <a:ext uri="{FF2B5EF4-FFF2-40B4-BE49-F238E27FC236}">
                <a16:creationId xmlns:a16="http://schemas.microsoft.com/office/drawing/2014/main" id="{AA9A95CC-02A3-4FA1-A34B-A721A932373A}"/>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74">
            <a:extLst>
              <a:ext uri="{FF2B5EF4-FFF2-40B4-BE49-F238E27FC236}">
                <a16:creationId xmlns:a16="http://schemas.microsoft.com/office/drawing/2014/main" id="{92DEA02A-7293-4758-A296-0F922B615775}"/>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23256</xdr:colOff>
      <xdr:row>30</xdr:row>
      <xdr:rowOff>126018</xdr:rowOff>
    </xdr:from>
    <xdr:to>
      <xdr:col>17</xdr:col>
      <xdr:colOff>106785</xdr:colOff>
      <xdr:row>33</xdr:row>
      <xdr:rowOff>145066</xdr:rowOff>
    </xdr:to>
    <xdr:grpSp>
      <xdr:nvGrpSpPr>
        <xdr:cNvPr id="76" name="Grupo 75">
          <a:extLst>
            <a:ext uri="{FF2B5EF4-FFF2-40B4-BE49-F238E27FC236}">
              <a16:creationId xmlns:a16="http://schemas.microsoft.com/office/drawing/2014/main" id="{6C1C1C5B-C66D-4092-A0C4-8BC55CE2A72F}"/>
            </a:ext>
          </a:extLst>
        </xdr:cNvPr>
        <xdr:cNvGrpSpPr/>
      </xdr:nvGrpSpPr>
      <xdr:grpSpPr>
        <a:xfrm>
          <a:off x="8757681" y="5326668"/>
          <a:ext cx="83529" cy="552448"/>
          <a:chOff x="4303832" y="5273919"/>
          <a:chExt cx="83529" cy="583221"/>
        </a:xfrm>
      </xdr:grpSpPr>
      <xdr:cxnSp macro="">
        <xdr:nvCxnSpPr>
          <xdr:cNvPr id="77" name="Conector recto 76">
            <a:extLst>
              <a:ext uri="{FF2B5EF4-FFF2-40B4-BE49-F238E27FC236}">
                <a16:creationId xmlns:a16="http://schemas.microsoft.com/office/drawing/2014/main" id="{01E2DA48-F20C-45A6-AA4F-A116D7D76931}"/>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8" name="Conector recto 77">
            <a:extLst>
              <a:ext uri="{FF2B5EF4-FFF2-40B4-BE49-F238E27FC236}">
                <a16:creationId xmlns:a16="http://schemas.microsoft.com/office/drawing/2014/main" id="{3D4D21A0-DC34-47AE-9875-841E5B1797DF}"/>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78">
            <a:extLst>
              <a:ext uri="{FF2B5EF4-FFF2-40B4-BE49-F238E27FC236}">
                <a16:creationId xmlns:a16="http://schemas.microsoft.com/office/drawing/2014/main" id="{8A9A292C-4317-4FF0-81CC-2EDD52809DDC}"/>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389971</xdr:colOff>
      <xdr:row>30</xdr:row>
      <xdr:rowOff>135545</xdr:rowOff>
    </xdr:from>
    <xdr:to>
      <xdr:col>16</xdr:col>
      <xdr:colOff>473500</xdr:colOff>
      <xdr:row>33</xdr:row>
      <xdr:rowOff>154593</xdr:rowOff>
    </xdr:to>
    <xdr:grpSp>
      <xdr:nvGrpSpPr>
        <xdr:cNvPr id="80" name="Grupo 79">
          <a:extLst>
            <a:ext uri="{FF2B5EF4-FFF2-40B4-BE49-F238E27FC236}">
              <a16:creationId xmlns:a16="http://schemas.microsoft.com/office/drawing/2014/main" id="{621CFF2D-BA4A-4D38-AE7B-ECD0E908DAFC}"/>
            </a:ext>
          </a:extLst>
        </xdr:cNvPr>
        <xdr:cNvGrpSpPr/>
      </xdr:nvGrpSpPr>
      <xdr:grpSpPr>
        <a:xfrm>
          <a:off x="8362396" y="5336195"/>
          <a:ext cx="83529" cy="552448"/>
          <a:chOff x="4303832" y="5273919"/>
          <a:chExt cx="83529" cy="583221"/>
        </a:xfrm>
      </xdr:grpSpPr>
      <xdr:cxnSp macro="">
        <xdr:nvCxnSpPr>
          <xdr:cNvPr id="81" name="Conector recto 80">
            <a:extLst>
              <a:ext uri="{FF2B5EF4-FFF2-40B4-BE49-F238E27FC236}">
                <a16:creationId xmlns:a16="http://schemas.microsoft.com/office/drawing/2014/main" id="{5ED54590-4D32-4F39-B8E9-D5ED5C08ED48}"/>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2" name="Conector recto 81">
            <a:extLst>
              <a:ext uri="{FF2B5EF4-FFF2-40B4-BE49-F238E27FC236}">
                <a16:creationId xmlns:a16="http://schemas.microsoft.com/office/drawing/2014/main" id="{BBDE1337-4BC3-4A5D-A373-2BD7FC7BAF04}"/>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3" name="Conector recto 82">
            <a:extLst>
              <a:ext uri="{FF2B5EF4-FFF2-40B4-BE49-F238E27FC236}">
                <a16:creationId xmlns:a16="http://schemas.microsoft.com/office/drawing/2014/main" id="{E204701A-FBBC-4C6B-80F9-89925C983E08}"/>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7145</xdr:colOff>
      <xdr:row>19</xdr:row>
      <xdr:rowOff>162671</xdr:rowOff>
    </xdr:from>
    <xdr:to>
      <xdr:col>17</xdr:col>
      <xdr:colOff>386984</xdr:colOff>
      <xdr:row>24</xdr:row>
      <xdr:rowOff>17940</xdr:rowOff>
    </xdr:to>
    <xdr:grpSp>
      <xdr:nvGrpSpPr>
        <xdr:cNvPr id="24" name="Grupo 23">
          <a:extLst>
            <a:ext uri="{FF2B5EF4-FFF2-40B4-BE49-F238E27FC236}">
              <a16:creationId xmlns:a16="http://schemas.microsoft.com/office/drawing/2014/main" id="{92B4D9F1-3C8D-412A-A920-79A8A47BB2D7}"/>
            </a:ext>
          </a:extLst>
        </xdr:cNvPr>
        <xdr:cNvGrpSpPr/>
      </xdr:nvGrpSpPr>
      <xdr:grpSpPr>
        <a:xfrm>
          <a:off x="7979570" y="3296396"/>
          <a:ext cx="1141839" cy="798244"/>
          <a:chOff x="7889083" y="3282109"/>
          <a:chExt cx="1141839" cy="783956"/>
        </a:xfrm>
      </xdr:grpSpPr>
      <xdr:pic>
        <xdr:nvPicPr>
          <xdr:cNvPr id="88" name="Imagen 87">
            <a:extLst>
              <a:ext uri="{FF2B5EF4-FFF2-40B4-BE49-F238E27FC236}">
                <a16:creationId xmlns:a16="http://schemas.microsoft.com/office/drawing/2014/main" id="{965AC495-7A44-4F84-8AFF-AB51B9AAA252}"/>
              </a:ext>
            </a:extLst>
          </xdr:cNvPr>
          <xdr:cNvPicPr>
            <a:picLocks noChangeAspect="1"/>
          </xdr:cNvPicPr>
        </xdr:nvPicPr>
        <xdr:blipFill>
          <a:blip xmlns:r="http://schemas.openxmlformats.org/officeDocument/2006/relationships" r:embed="rId6"/>
          <a:stretch>
            <a:fillRect/>
          </a:stretch>
        </xdr:blipFill>
        <xdr:spPr>
          <a:xfrm>
            <a:off x="7889083" y="3282109"/>
            <a:ext cx="1141839" cy="783956"/>
          </a:xfrm>
          <a:prstGeom prst="rect">
            <a:avLst/>
          </a:prstGeom>
        </xdr:spPr>
      </xdr:pic>
      <xdr:grpSp>
        <xdr:nvGrpSpPr>
          <xdr:cNvPr id="89" name="Grupo 88">
            <a:extLst>
              <a:ext uri="{FF2B5EF4-FFF2-40B4-BE49-F238E27FC236}">
                <a16:creationId xmlns:a16="http://schemas.microsoft.com/office/drawing/2014/main" id="{E0294D63-FC1B-4155-990B-634757F12359}"/>
              </a:ext>
            </a:extLst>
          </xdr:cNvPr>
          <xdr:cNvGrpSpPr/>
        </xdr:nvGrpSpPr>
        <xdr:grpSpPr>
          <a:xfrm>
            <a:off x="8229049" y="3402623"/>
            <a:ext cx="83529" cy="578642"/>
            <a:chOff x="4303832" y="5273919"/>
            <a:chExt cx="83529" cy="583221"/>
          </a:xfrm>
        </xdr:grpSpPr>
        <xdr:cxnSp macro="">
          <xdr:nvCxnSpPr>
            <xdr:cNvPr id="90" name="Conector recto 89">
              <a:extLst>
                <a:ext uri="{FF2B5EF4-FFF2-40B4-BE49-F238E27FC236}">
                  <a16:creationId xmlns:a16="http://schemas.microsoft.com/office/drawing/2014/main" id="{FB1989C4-C830-40AD-995D-354950943431}"/>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1" name="Conector recto 90">
              <a:extLst>
                <a:ext uri="{FF2B5EF4-FFF2-40B4-BE49-F238E27FC236}">
                  <a16:creationId xmlns:a16="http://schemas.microsoft.com/office/drawing/2014/main" id="{77586C4B-6FFA-4E24-8AA7-1187B83DBD4F}"/>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2" name="Conector recto 91">
              <a:extLst>
                <a:ext uri="{FF2B5EF4-FFF2-40B4-BE49-F238E27FC236}">
                  <a16:creationId xmlns:a16="http://schemas.microsoft.com/office/drawing/2014/main" id="{ECBFB0C0-6CEB-4956-8AEA-C5A60B7972EA}"/>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16</xdr:col>
      <xdr:colOff>30957</xdr:colOff>
      <xdr:row>24</xdr:row>
      <xdr:rowOff>140489</xdr:rowOff>
    </xdr:from>
    <xdr:ext cx="1131735" cy="781796"/>
    <xdr:pic>
      <xdr:nvPicPr>
        <xdr:cNvPr id="93" name="Imagen 92">
          <a:extLst>
            <a:ext uri="{FF2B5EF4-FFF2-40B4-BE49-F238E27FC236}">
              <a16:creationId xmlns:a16="http://schemas.microsoft.com/office/drawing/2014/main" id="{67C338CC-4336-4906-8677-42F5D0A19F49}"/>
            </a:ext>
          </a:extLst>
        </xdr:cNvPr>
        <xdr:cNvPicPr>
          <a:picLocks noChangeAspect="1"/>
        </xdr:cNvPicPr>
      </xdr:nvPicPr>
      <xdr:blipFill>
        <a:blip xmlns:r="http://schemas.openxmlformats.org/officeDocument/2006/relationships" r:embed="rId7"/>
        <a:stretch>
          <a:fillRect/>
        </a:stretch>
      </xdr:blipFill>
      <xdr:spPr>
        <a:xfrm>
          <a:off x="7912895" y="4188614"/>
          <a:ext cx="1131735" cy="781796"/>
        </a:xfrm>
        <a:prstGeom prst="rect">
          <a:avLst/>
        </a:prstGeom>
      </xdr:spPr>
    </xdr:pic>
    <xdr:clientData/>
  </xdr:oneCellAnchor>
  <xdr:twoCellAnchor>
    <xdr:from>
      <xdr:col>16</xdr:col>
      <xdr:colOff>363779</xdr:colOff>
      <xdr:row>25</xdr:row>
      <xdr:rowOff>85539</xdr:rowOff>
    </xdr:from>
    <xdr:to>
      <xdr:col>16</xdr:col>
      <xdr:colOff>447308</xdr:colOff>
      <xdr:row>28</xdr:row>
      <xdr:rowOff>128400</xdr:rowOff>
    </xdr:to>
    <xdr:grpSp>
      <xdr:nvGrpSpPr>
        <xdr:cNvPr id="94" name="Grupo 93">
          <a:extLst>
            <a:ext uri="{FF2B5EF4-FFF2-40B4-BE49-F238E27FC236}">
              <a16:creationId xmlns:a16="http://schemas.microsoft.com/office/drawing/2014/main" id="{DECCA767-ADA3-4195-A4A1-38937AA987A2}"/>
            </a:ext>
          </a:extLst>
        </xdr:cNvPr>
        <xdr:cNvGrpSpPr/>
      </xdr:nvGrpSpPr>
      <xdr:grpSpPr>
        <a:xfrm>
          <a:off x="8336204" y="4343214"/>
          <a:ext cx="83529" cy="595311"/>
          <a:chOff x="4303832" y="5273919"/>
          <a:chExt cx="83529" cy="583221"/>
        </a:xfrm>
      </xdr:grpSpPr>
      <xdr:cxnSp macro="">
        <xdr:nvCxnSpPr>
          <xdr:cNvPr id="95" name="Conector recto 94">
            <a:extLst>
              <a:ext uri="{FF2B5EF4-FFF2-40B4-BE49-F238E27FC236}">
                <a16:creationId xmlns:a16="http://schemas.microsoft.com/office/drawing/2014/main" id="{BC723CC6-D236-49CA-A6F9-922082B02096}"/>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6" name="Conector recto 95">
            <a:extLst>
              <a:ext uri="{FF2B5EF4-FFF2-40B4-BE49-F238E27FC236}">
                <a16:creationId xmlns:a16="http://schemas.microsoft.com/office/drawing/2014/main" id="{E254DA87-17D3-4672-B5B4-5FE1742D0CA5}"/>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7" name="Conector recto 96">
            <a:extLst>
              <a:ext uri="{FF2B5EF4-FFF2-40B4-BE49-F238E27FC236}">
                <a16:creationId xmlns:a16="http://schemas.microsoft.com/office/drawing/2014/main" id="{9A0A6FA8-4D02-49BD-9EA5-3AE8F0EB8B5B}"/>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16670</xdr:colOff>
      <xdr:row>58</xdr:row>
      <xdr:rowOff>17416</xdr:rowOff>
    </xdr:from>
    <xdr:to>
      <xdr:col>10</xdr:col>
      <xdr:colOff>396509</xdr:colOff>
      <xdr:row>62</xdr:row>
      <xdr:rowOff>73768</xdr:rowOff>
    </xdr:to>
    <xdr:grpSp>
      <xdr:nvGrpSpPr>
        <xdr:cNvPr id="26" name="Grupo 25">
          <a:extLst>
            <a:ext uri="{FF2B5EF4-FFF2-40B4-BE49-F238E27FC236}">
              <a16:creationId xmlns:a16="http://schemas.microsoft.com/office/drawing/2014/main" id="{EFF65A29-B131-4763-B91C-8DD6F698DC25}"/>
            </a:ext>
          </a:extLst>
        </xdr:cNvPr>
        <xdr:cNvGrpSpPr/>
      </xdr:nvGrpSpPr>
      <xdr:grpSpPr>
        <a:xfrm>
          <a:off x="4045745" y="10352041"/>
          <a:ext cx="1141839" cy="789777"/>
          <a:chOff x="326233" y="8494666"/>
          <a:chExt cx="1141839" cy="782633"/>
        </a:xfrm>
      </xdr:grpSpPr>
      <xdr:pic>
        <xdr:nvPicPr>
          <xdr:cNvPr id="100" name="Imagen 99">
            <a:extLst>
              <a:ext uri="{FF2B5EF4-FFF2-40B4-BE49-F238E27FC236}">
                <a16:creationId xmlns:a16="http://schemas.microsoft.com/office/drawing/2014/main" id="{3DDA0AD5-558C-4E8D-BABF-AFD411E5DAF0}"/>
              </a:ext>
            </a:extLst>
          </xdr:cNvPr>
          <xdr:cNvPicPr>
            <a:picLocks noChangeAspect="1"/>
          </xdr:cNvPicPr>
        </xdr:nvPicPr>
        <xdr:blipFill>
          <a:blip xmlns:r="http://schemas.openxmlformats.org/officeDocument/2006/relationships" r:embed="rId6"/>
          <a:stretch>
            <a:fillRect/>
          </a:stretch>
        </xdr:blipFill>
        <xdr:spPr>
          <a:xfrm>
            <a:off x="326233" y="8494666"/>
            <a:ext cx="1141839" cy="782633"/>
          </a:xfrm>
          <a:prstGeom prst="rect">
            <a:avLst/>
          </a:prstGeom>
        </xdr:spPr>
      </xdr:pic>
      <xdr:grpSp>
        <xdr:nvGrpSpPr>
          <xdr:cNvPr id="101" name="Grupo 100">
            <a:extLst>
              <a:ext uri="{FF2B5EF4-FFF2-40B4-BE49-F238E27FC236}">
                <a16:creationId xmlns:a16="http://schemas.microsoft.com/office/drawing/2014/main" id="{DE31B8B6-6284-40E3-96F3-1D83D76386CB}"/>
              </a:ext>
            </a:extLst>
          </xdr:cNvPr>
          <xdr:cNvGrpSpPr/>
        </xdr:nvGrpSpPr>
        <xdr:grpSpPr>
          <a:xfrm>
            <a:off x="642938" y="8596313"/>
            <a:ext cx="83529" cy="578641"/>
            <a:chOff x="4303832" y="5273919"/>
            <a:chExt cx="83529" cy="583221"/>
          </a:xfrm>
        </xdr:grpSpPr>
        <xdr:cxnSp macro="">
          <xdr:nvCxnSpPr>
            <xdr:cNvPr id="102" name="Conector recto 101">
              <a:extLst>
                <a:ext uri="{FF2B5EF4-FFF2-40B4-BE49-F238E27FC236}">
                  <a16:creationId xmlns:a16="http://schemas.microsoft.com/office/drawing/2014/main" id="{A81BC5B5-76F4-48F7-8D8F-8BEE5FC4F351}"/>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3" name="Conector recto 102">
              <a:extLst>
                <a:ext uri="{FF2B5EF4-FFF2-40B4-BE49-F238E27FC236}">
                  <a16:creationId xmlns:a16="http://schemas.microsoft.com/office/drawing/2014/main" id="{9DE3EF0F-2426-4A19-BD41-45015800B38E}"/>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4" name="Conector recto 103">
              <a:extLst>
                <a:ext uri="{FF2B5EF4-FFF2-40B4-BE49-F238E27FC236}">
                  <a16:creationId xmlns:a16="http://schemas.microsoft.com/office/drawing/2014/main" id="{E828DC1F-EC23-4665-825A-35B04BF73E38}"/>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9</xdr:col>
      <xdr:colOff>26195</xdr:colOff>
      <xdr:row>63</xdr:row>
      <xdr:rowOff>15035</xdr:rowOff>
    </xdr:from>
    <xdr:ext cx="1141839" cy="782633"/>
    <xdr:pic>
      <xdr:nvPicPr>
        <xdr:cNvPr id="105" name="Imagen 104">
          <a:extLst>
            <a:ext uri="{FF2B5EF4-FFF2-40B4-BE49-F238E27FC236}">
              <a16:creationId xmlns:a16="http://schemas.microsoft.com/office/drawing/2014/main" id="{7C55EDEA-E406-410E-9852-C2EFBFD14B3D}"/>
            </a:ext>
          </a:extLst>
        </xdr:cNvPr>
        <xdr:cNvPicPr>
          <a:picLocks noChangeAspect="1"/>
        </xdr:cNvPicPr>
      </xdr:nvPicPr>
      <xdr:blipFill>
        <a:blip xmlns:r="http://schemas.openxmlformats.org/officeDocument/2006/relationships" r:embed="rId6"/>
        <a:stretch>
          <a:fillRect/>
        </a:stretch>
      </xdr:blipFill>
      <xdr:spPr>
        <a:xfrm>
          <a:off x="335758" y="9266191"/>
          <a:ext cx="1141839" cy="782633"/>
        </a:xfrm>
        <a:prstGeom prst="rect">
          <a:avLst/>
        </a:prstGeom>
      </xdr:spPr>
    </xdr:pic>
    <xdr:clientData/>
  </xdr:oneCellAnchor>
  <xdr:twoCellAnchor>
    <xdr:from>
      <xdr:col>9</xdr:col>
      <xdr:colOff>342900</xdr:colOff>
      <xdr:row>63</xdr:row>
      <xdr:rowOff>116682</xdr:rowOff>
    </xdr:from>
    <xdr:to>
      <xdr:col>9</xdr:col>
      <xdr:colOff>426429</xdr:colOff>
      <xdr:row>66</xdr:row>
      <xdr:rowOff>159542</xdr:rowOff>
    </xdr:to>
    <xdr:grpSp>
      <xdr:nvGrpSpPr>
        <xdr:cNvPr id="106" name="Grupo 105">
          <a:extLst>
            <a:ext uri="{FF2B5EF4-FFF2-40B4-BE49-F238E27FC236}">
              <a16:creationId xmlns:a16="http://schemas.microsoft.com/office/drawing/2014/main" id="{80E42795-1C27-4B8A-A3AF-32B08F0A0010}"/>
            </a:ext>
          </a:extLst>
        </xdr:cNvPr>
        <xdr:cNvGrpSpPr/>
      </xdr:nvGrpSpPr>
      <xdr:grpSpPr>
        <a:xfrm>
          <a:off x="4371975" y="11384757"/>
          <a:ext cx="83529" cy="604835"/>
          <a:chOff x="4303832" y="5273919"/>
          <a:chExt cx="83529" cy="583221"/>
        </a:xfrm>
      </xdr:grpSpPr>
      <xdr:cxnSp macro="">
        <xdr:nvCxnSpPr>
          <xdr:cNvPr id="107" name="Conector recto 106">
            <a:extLst>
              <a:ext uri="{FF2B5EF4-FFF2-40B4-BE49-F238E27FC236}">
                <a16:creationId xmlns:a16="http://schemas.microsoft.com/office/drawing/2014/main" id="{A91B8EC2-BEBA-472B-A46A-394A11551490}"/>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8" name="Conector recto 107">
            <a:extLst>
              <a:ext uri="{FF2B5EF4-FFF2-40B4-BE49-F238E27FC236}">
                <a16:creationId xmlns:a16="http://schemas.microsoft.com/office/drawing/2014/main" id="{E1E31B97-9EC7-4EB7-8631-EEA5A05F39A6}"/>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9" name="Conector recto 108">
            <a:extLst>
              <a:ext uri="{FF2B5EF4-FFF2-40B4-BE49-F238E27FC236}">
                <a16:creationId xmlns:a16="http://schemas.microsoft.com/office/drawing/2014/main" id="{620C7061-9611-4D35-95A8-4C8D557CE6D2}"/>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9</xdr:col>
      <xdr:colOff>19051</xdr:colOff>
      <xdr:row>68</xdr:row>
      <xdr:rowOff>43610</xdr:rowOff>
    </xdr:from>
    <xdr:ext cx="1141839" cy="782633"/>
    <xdr:pic>
      <xdr:nvPicPr>
        <xdr:cNvPr id="136" name="Imagen 135">
          <a:extLst>
            <a:ext uri="{FF2B5EF4-FFF2-40B4-BE49-F238E27FC236}">
              <a16:creationId xmlns:a16="http://schemas.microsoft.com/office/drawing/2014/main" id="{8CD8B134-12EA-44F2-AA8B-D2D908E618D0}"/>
            </a:ext>
          </a:extLst>
        </xdr:cNvPr>
        <xdr:cNvPicPr>
          <a:picLocks noChangeAspect="1"/>
        </xdr:cNvPicPr>
      </xdr:nvPicPr>
      <xdr:blipFill>
        <a:blip xmlns:r="http://schemas.openxmlformats.org/officeDocument/2006/relationships" r:embed="rId6"/>
        <a:stretch>
          <a:fillRect/>
        </a:stretch>
      </xdr:blipFill>
      <xdr:spPr>
        <a:xfrm>
          <a:off x="328614" y="7604079"/>
          <a:ext cx="1141839" cy="782633"/>
        </a:xfrm>
        <a:prstGeom prst="rect">
          <a:avLst/>
        </a:prstGeom>
      </xdr:spPr>
    </xdr:pic>
    <xdr:clientData/>
  </xdr:oneCellAnchor>
  <xdr:oneCellAnchor>
    <xdr:from>
      <xdr:col>2</xdr:col>
      <xdr:colOff>66676</xdr:colOff>
      <xdr:row>35</xdr:row>
      <xdr:rowOff>9525</xdr:rowOff>
    </xdr:from>
    <xdr:ext cx="915425" cy="781050"/>
    <xdr:pic>
      <xdr:nvPicPr>
        <xdr:cNvPr id="99" name="Imagen 98">
          <a:extLst>
            <a:ext uri="{FF2B5EF4-FFF2-40B4-BE49-F238E27FC236}">
              <a16:creationId xmlns:a16="http://schemas.microsoft.com/office/drawing/2014/main" id="{E5F904F3-5202-4AB1-B601-01514E720798}"/>
            </a:ext>
          </a:extLst>
        </xdr:cNvPr>
        <xdr:cNvPicPr>
          <a:picLocks noChangeAspect="1"/>
        </xdr:cNvPicPr>
      </xdr:nvPicPr>
      <xdr:blipFill>
        <a:blip xmlns:r="http://schemas.openxmlformats.org/officeDocument/2006/relationships" r:embed="rId9"/>
        <a:stretch>
          <a:fillRect/>
        </a:stretch>
      </xdr:blipFill>
      <xdr:spPr>
        <a:xfrm>
          <a:off x="376239" y="4236244"/>
          <a:ext cx="915425" cy="781050"/>
        </a:xfrm>
        <a:prstGeom prst="rect">
          <a:avLst/>
        </a:prstGeom>
      </xdr:spPr>
    </xdr:pic>
    <xdr:clientData/>
  </xdr:oneCellAnchor>
  <xdr:twoCellAnchor editAs="oneCell">
    <xdr:from>
      <xdr:col>9</xdr:col>
      <xdr:colOff>154781</xdr:colOff>
      <xdr:row>39</xdr:row>
      <xdr:rowOff>107156</xdr:rowOff>
    </xdr:from>
    <xdr:to>
      <xdr:col>10</xdr:col>
      <xdr:colOff>310586</xdr:colOff>
      <xdr:row>44</xdr:row>
      <xdr:rowOff>107155</xdr:rowOff>
    </xdr:to>
    <xdr:pic>
      <xdr:nvPicPr>
        <xdr:cNvPr id="111" name="Imagen 110" descr="Bticino | BTI-4027C">
          <a:extLst>
            <a:ext uri="{FF2B5EF4-FFF2-40B4-BE49-F238E27FC236}">
              <a16:creationId xmlns:a16="http://schemas.microsoft.com/office/drawing/2014/main" id="{9FFBBB1F-1C2A-410E-95E6-A5CDF003CD8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07656" y="6953250"/>
          <a:ext cx="917805" cy="9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313529</xdr:colOff>
      <xdr:row>35</xdr:row>
      <xdr:rowOff>39687</xdr:rowOff>
    </xdr:from>
    <xdr:ext cx="400592" cy="714376"/>
    <xdr:pic>
      <xdr:nvPicPr>
        <xdr:cNvPr id="113" name="Imagen 112">
          <a:extLst>
            <a:ext uri="{FF2B5EF4-FFF2-40B4-BE49-F238E27FC236}">
              <a16:creationId xmlns:a16="http://schemas.microsoft.com/office/drawing/2014/main" id="{5AB90E34-5289-474B-8873-C22CC872543C}"/>
            </a:ext>
          </a:extLst>
        </xdr:cNvPr>
        <xdr:cNvPicPr>
          <a:picLocks noChangeAspect="1"/>
        </xdr:cNvPicPr>
      </xdr:nvPicPr>
      <xdr:blipFill rotWithShape="1">
        <a:blip xmlns:r="http://schemas.openxmlformats.org/officeDocument/2006/relationships" r:embed="rId7"/>
        <a:srcRect l="37873" r="21097"/>
        <a:stretch/>
      </xdr:blipFill>
      <xdr:spPr>
        <a:xfrm>
          <a:off x="631029" y="6119812"/>
          <a:ext cx="400592" cy="714376"/>
        </a:xfrm>
        <a:prstGeom prst="rect">
          <a:avLst/>
        </a:prstGeom>
      </xdr:spPr>
    </xdr:pic>
    <xdr:clientData/>
  </xdr:oneCellAnchor>
  <xdr:twoCellAnchor editAs="oneCell">
    <xdr:from>
      <xdr:col>23</xdr:col>
      <xdr:colOff>190499</xdr:colOff>
      <xdr:row>10</xdr:row>
      <xdr:rowOff>20207</xdr:rowOff>
    </xdr:from>
    <xdr:to>
      <xdr:col>24</xdr:col>
      <xdr:colOff>244928</xdr:colOff>
      <xdr:row>14</xdr:row>
      <xdr:rowOff>80452</xdr:rowOff>
    </xdr:to>
    <xdr:pic>
      <xdr:nvPicPr>
        <xdr:cNvPr id="126" name="Imagen 125" descr="Bticino | BTI-3585C">
          <a:extLst>
            <a:ext uri="{FF2B5EF4-FFF2-40B4-BE49-F238E27FC236}">
              <a16:creationId xmlns:a16="http://schemas.microsoft.com/office/drawing/2014/main" id="{97EF9B8A-64C7-4F7E-9E3B-9D448F00AC2F}"/>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960678" y="1462564"/>
          <a:ext cx="802821" cy="79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40821</xdr:colOff>
      <xdr:row>17</xdr:row>
      <xdr:rowOff>67599</xdr:rowOff>
    </xdr:from>
    <xdr:to>
      <xdr:col>24</xdr:col>
      <xdr:colOff>81643</xdr:colOff>
      <xdr:row>21</xdr:row>
      <xdr:rowOff>117019</xdr:rowOff>
    </xdr:to>
    <xdr:pic>
      <xdr:nvPicPr>
        <xdr:cNvPr id="128" name="Imagen 127" descr="Bticino | BTI-3577C">
          <a:extLst>
            <a:ext uri="{FF2B5EF4-FFF2-40B4-BE49-F238E27FC236}">
              <a16:creationId xmlns:a16="http://schemas.microsoft.com/office/drawing/2014/main" id="{376E49B6-B919-4CA8-B76F-20FC4D6F6CBD}"/>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811000" y="2816242"/>
          <a:ext cx="789214" cy="78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90490</xdr:colOff>
      <xdr:row>24</xdr:row>
      <xdr:rowOff>10582</xdr:rowOff>
    </xdr:from>
    <xdr:to>
      <xdr:col>3</xdr:col>
      <xdr:colOff>317500</xdr:colOff>
      <xdr:row>29</xdr:row>
      <xdr:rowOff>52917</xdr:rowOff>
    </xdr:to>
    <xdr:grpSp>
      <xdr:nvGrpSpPr>
        <xdr:cNvPr id="4" name="Grupo 3">
          <a:extLst>
            <a:ext uri="{FF2B5EF4-FFF2-40B4-BE49-F238E27FC236}">
              <a16:creationId xmlns:a16="http://schemas.microsoft.com/office/drawing/2014/main" id="{7100683A-C6A9-46BA-8BB6-CD35AB5E6ADD}"/>
            </a:ext>
          </a:extLst>
        </xdr:cNvPr>
        <xdr:cNvGrpSpPr/>
      </xdr:nvGrpSpPr>
      <xdr:grpSpPr>
        <a:xfrm>
          <a:off x="404815" y="4087282"/>
          <a:ext cx="989010" cy="966260"/>
          <a:chOff x="376239" y="3307556"/>
          <a:chExt cx="1647831" cy="1615420"/>
        </a:xfrm>
      </xdr:grpSpPr>
      <xdr:pic>
        <xdr:nvPicPr>
          <xdr:cNvPr id="84" name="Imagen 83">
            <a:extLst>
              <a:ext uri="{FF2B5EF4-FFF2-40B4-BE49-F238E27FC236}">
                <a16:creationId xmlns:a16="http://schemas.microsoft.com/office/drawing/2014/main" id="{8FC7D58F-8258-4D60-BBC1-ED348715C472}"/>
              </a:ext>
            </a:extLst>
          </xdr:cNvPr>
          <xdr:cNvPicPr>
            <a:picLocks noChangeAspect="1"/>
          </xdr:cNvPicPr>
        </xdr:nvPicPr>
        <xdr:blipFill rotWithShape="1">
          <a:blip xmlns:r="http://schemas.openxmlformats.org/officeDocument/2006/relationships" r:embed="rId19"/>
          <a:srcRect l="2930" r="78622" b="32621"/>
          <a:stretch/>
        </xdr:blipFill>
        <xdr:spPr>
          <a:xfrm>
            <a:off x="376239" y="3307556"/>
            <a:ext cx="1647831" cy="1615420"/>
          </a:xfrm>
          <a:prstGeom prst="rect">
            <a:avLst/>
          </a:prstGeom>
        </xdr:spPr>
      </xdr:pic>
      <xdr:pic>
        <xdr:nvPicPr>
          <xdr:cNvPr id="85" name="Immagine" descr="Immagine">
            <a:extLst>
              <a:ext uri="{FF2B5EF4-FFF2-40B4-BE49-F238E27FC236}">
                <a16:creationId xmlns:a16="http://schemas.microsoft.com/office/drawing/2014/main" id="{B765068E-F6B6-44EA-940C-E99EE4F4165C}"/>
              </a:ext>
            </a:extLst>
          </xdr:cNvPr>
          <xdr:cNvPicPr>
            <a:picLocks noChangeAspect="1"/>
          </xdr:cNvPicPr>
        </xdr:nvPicPr>
        <xdr:blipFill rotWithShape="1">
          <a:blip xmlns:r="http://schemas.openxmlformats.org/officeDocument/2006/relationships" r:embed="rId20"/>
          <a:srcRect l="58030" r="5287" b="6040"/>
          <a:stretch/>
        </xdr:blipFill>
        <xdr:spPr>
          <a:xfrm>
            <a:off x="820728" y="3576738"/>
            <a:ext cx="704987" cy="1240420"/>
          </a:xfrm>
          <a:prstGeom prst="rect">
            <a:avLst/>
          </a:prstGeom>
          <a:ln w="12700">
            <a:miter lim="400000"/>
          </a:ln>
          <a:effectLst/>
        </xdr:spPr>
      </xdr:pic>
      <xdr:sp macro="" textlink="">
        <xdr:nvSpPr>
          <xdr:cNvPr id="86" name="CuadroTexto 2">
            <a:extLst>
              <a:ext uri="{FF2B5EF4-FFF2-40B4-BE49-F238E27FC236}">
                <a16:creationId xmlns:a16="http://schemas.microsoft.com/office/drawing/2014/main" id="{9C00AA27-7C0A-4474-B529-E3676FA0A2A8}"/>
              </a:ext>
            </a:extLst>
          </xdr:cNvPr>
          <xdr:cNvSpPr txBox="1"/>
        </xdr:nvSpPr>
        <xdr:spPr bwMode="auto">
          <a:xfrm>
            <a:off x="894363" y="3722579"/>
            <a:ext cx="103367" cy="62629"/>
          </a:xfrm>
          <a:prstGeom prst="rect">
            <a:avLst/>
          </a:prstGeom>
          <a:noFill/>
          <a:ln>
            <a:noFill/>
          </a:ln>
        </xdr:spPr>
        <xdr:txBody>
          <a:bodyPr wrap="square" tIns="91440" bIns="91440" rtlCol="0">
            <a:noAutofit/>
          </a:bodyPr>
          <a:lstStyle>
            <a:defPPr>
              <a:defRPr lang="en-US"/>
            </a:defPPr>
            <a:lvl1pPr marL="0" algn="l" defTabSz="914330" rtl="0" eaLnBrk="1" latinLnBrk="0" hangingPunct="1">
              <a:defRPr sz="1800" kern="1200">
                <a:solidFill>
                  <a:schemeClr val="tx1"/>
                </a:solidFill>
                <a:latin typeface="+mn-lt"/>
                <a:ea typeface="+mn-ea"/>
                <a:cs typeface="+mn-cs"/>
              </a:defRPr>
            </a:lvl1pPr>
            <a:lvl2pPr marL="457165" algn="l" defTabSz="914330" rtl="0" eaLnBrk="1" latinLnBrk="0" hangingPunct="1">
              <a:defRPr sz="1800" kern="1200">
                <a:solidFill>
                  <a:schemeClr val="tx1"/>
                </a:solidFill>
                <a:latin typeface="+mn-lt"/>
                <a:ea typeface="+mn-ea"/>
                <a:cs typeface="+mn-cs"/>
              </a:defRPr>
            </a:lvl2pPr>
            <a:lvl3pPr marL="914330" algn="l" defTabSz="914330" rtl="0" eaLnBrk="1" latinLnBrk="0" hangingPunct="1">
              <a:defRPr sz="1800" kern="1200">
                <a:solidFill>
                  <a:schemeClr val="tx1"/>
                </a:solidFill>
                <a:latin typeface="+mn-lt"/>
                <a:ea typeface="+mn-ea"/>
                <a:cs typeface="+mn-cs"/>
              </a:defRPr>
            </a:lvl3pPr>
            <a:lvl4pPr marL="1371495" algn="l" defTabSz="914330" rtl="0" eaLnBrk="1" latinLnBrk="0" hangingPunct="1">
              <a:defRPr sz="1800" kern="1200">
                <a:solidFill>
                  <a:schemeClr val="tx1"/>
                </a:solidFill>
                <a:latin typeface="+mn-lt"/>
                <a:ea typeface="+mn-ea"/>
                <a:cs typeface="+mn-cs"/>
              </a:defRPr>
            </a:lvl4pPr>
            <a:lvl5pPr marL="1828660" algn="l" defTabSz="914330" rtl="0" eaLnBrk="1" latinLnBrk="0" hangingPunct="1">
              <a:defRPr sz="1800" kern="1200">
                <a:solidFill>
                  <a:schemeClr val="tx1"/>
                </a:solidFill>
                <a:latin typeface="+mn-lt"/>
                <a:ea typeface="+mn-ea"/>
                <a:cs typeface="+mn-cs"/>
              </a:defRPr>
            </a:lvl5pPr>
            <a:lvl6pPr marL="2285825" algn="l" defTabSz="914330" rtl="0" eaLnBrk="1" latinLnBrk="0" hangingPunct="1">
              <a:defRPr sz="1800" kern="1200">
                <a:solidFill>
                  <a:schemeClr val="tx1"/>
                </a:solidFill>
                <a:latin typeface="+mn-lt"/>
                <a:ea typeface="+mn-ea"/>
                <a:cs typeface="+mn-cs"/>
              </a:defRPr>
            </a:lvl6pPr>
            <a:lvl7pPr marL="2742990" algn="l" defTabSz="914330" rtl="0" eaLnBrk="1" latinLnBrk="0" hangingPunct="1">
              <a:defRPr sz="1800" kern="1200">
                <a:solidFill>
                  <a:schemeClr val="tx1"/>
                </a:solidFill>
                <a:latin typeface="+mn-lt"/>
                <a:ea typeface="+mn-ea"/>
                <a:cs typeface="+mn-cs"/>
              </a:defRPr>
            </a:lvl7pPr>
            <a:lvl8pPr marL="3200155" algn="l" defTabSz="914330" rtl="0" eaLnBrk="1" latinLnBrk="0" hangingPunct="1">
              <a:defRPr sz="1800" kern="1200">
                <a:solidFill>
                  <a:schemeClr val="tx1"/>
                </a:solidFill>
                <a:latin typeface="+mn-lt"/>
                <a:ea typeface="+mn-ea"/>
                <a:cs typeface="+mn-cs"/>
              </a:defRPr>
            </a:lvl8pPr>
            <a:lvl9pPr marL="3657320" algn="l" defTabSz="914330" rtl="0" eaLnBrk="1" latinLnBrk="0" hangingPunct="1">
              <a:defRPr sz="1800" kern="1200">
                <a:solidFill>
                  <a:schemeClr val="tx1"/>
                </a:solidFill>
                <a:latin typeface="+mn-lt"/>
                <a:ea typeface="+mn-ea"/>
                <a:cs typeface="+mn-cs"/>
              </a:defRPr>
            </a:lvl9pPr>
          </a:lstStyle>
          <a:p>
            <a:pPr algn="l"/>
            <a:r>
              <a:rPr lang="es-MX" sz="800">
                <a:solidFill>
                  <a:schemeClr val="bg1">
                    <a:lumMod val="85000"/>
                  </a:schemeClr>
                </a:solidFill>
                <a:ea typeface="+mn-ea"/>
              </a:rPr>
              <a:t>1</a:t>
            </a:r>
          </a:p>
        </xdr:txBody>
      </xdr:sp>
      <xdr:sp macro="" textlink="">
        <xdr:nvSpPr>
          <xdr:cNvPr id="87" name="CuadroTexto 66">
            <a:extLst>
              <a:ext uri="{FF2B5EF4-FFF2-40B4-BE49-F238E27FC236}">
                <a16:creationId xmlns:a16="http://schemas.microsoft.com/office/drawing/2014/main" id="{CD6FEDC7-1DE7-4A1A-A61A-FB73603B484C}"/>
              </a:ext>
            </a:extLst>
          </xdr:cNvPr>
          <xdr:cNvSpPr txBox="1"/>
        </xdr:nvSpPr>
        <xdr:spPr bwMode="auto">
          <a:xfrm>
            <a:off x="921386" y="4492628"/>
            <a:ext cx="103367" cy="62629"/>
          </a:xfrm>
          <a:prstGeom prst="rect">
            <a:avLst/>
          </a:prstGeom>
          <a:noFill/>
          <a:ln>
            <a:noFill/>
          </a:ln>
        </xdr:spPr>
        <xdr:txBody>
          <a:bodyPr wrap="square" tIns="91440" bIns="91440" rtlCol="0">
            <a:noAutofit/>
          </a:bodyPr>
          <a:lstStyle>
            <a:defPPr>
              <a:defRPr lang="en-US"/>
            </a:defPPr>
            <a:lvl1pPr marL="0" algn="l" defTabSz="914330" rtl="0" eaLnBrk="1" latinLnBrk="0" hangingPunct="1">
              <a:defRPr sz="1800" kern="1200">
                <a:solidFill>
                  <a:schemeClr val="tx1"/>
                </a:solidFill>
                <a:latin typeface="+mn-lt"/>
                <a:ea typeface="+mn-ea"/>
                <a:cs typeface="+mn-cs"/>
              </a:defRPr>
            </a:lvl1pPr>
            <a:lvl2pPr marL="457165" algn="l" defTabSz="914330" rtl="0" eaLnBrk="1" latinLnBrk="0" hangingPunct="1">
              <a:defRPr sz="1800" kern="1200">
                <a:solidFill>
                  <a:schemeClr val="tx1"/>
                </a:solidFill>
                <a:latin typeface="+mn-lt"/>
                <a:ea typeface="+mn-ea"/>
                <a:cs typeface="+mn-cs"/>
              </a:defRPr>
            </a:lvl2pPr>
            <a:lvl3pPr marL="914330" algn="l" defTabSz="914330" rtl="0" eaLnBrk="1" latinLnBrk="0" hangingPunct="1">
              <a:defRPr sz="1800" kern="1200">
                <a:solidFill>
                  <a:schemeClr val="tx1"/>
                </a:solidFill>
                <a:latin typeface="+mn-lt"/>
                <a:ea typeface="+mn-ea"/>
                <a:cs typeface="+mn-cs"/>
              </a:defRPr>
            </a:lvl3pPr>
            <a:lvl4pPr marL="1371495" algn="l" defTabSz="914330" rtl="0" eaLnBrk="1" latinLnBrk="0" hangingPunct="1">
              <a:defRPr sz="1800" kern="1200">
                <a:solidFill>
                  <a:schemeClr val="tx1"/>
                </a:solidFill>
                <a:latin typeface="+mn-lt"/>
                <a:ea typeface="+mn-ea"/>
                <a:cs typeface="+mn-cs"/>
              </a:defRPr>
            </a:lvl4pPr>
            <a:lvl5pPr marL="1828660" algn="l" defTabSz="914330" rtl="0" eaLnBrk="1" latinLnBrk="0" hangingPunct="1">
              <a:defRPr sz="1800" kern="1200">
                <a:solidFill>
                  <a:schemeClr val="tx1"/>
                </a:solidFill>
                <a:latin typeface="+mn-lt"/>
                <a:ea typeface="+mn-ea"/>
                <a:cs typeface="+mn-cs"/>
              </a:defRPr>
            </a:lvl5pPr>
            <a:lvl6pPr marL="2285825" algn="l" defTabSz="914330" rtl="0" eaLnBrk="1" latinLnBrk="0" hangingPunct="1">
              <a:defRPr sz="1800" kern="1200">
                <a:solidFill>
                  <a:schemeClr val="tx1"/>
                </a:solidFill>
                <a:latin typeface="+mn-lt"/>
                <a:ea typeface="+mn-ea"/>
                <a:cs typeface="+mn-cs"/>
              </a:defRPr>
            </a:lvl6pPr>
            <a:lvl7pPr marL="2742990" algn="l" defTabSz="914330" rtl="0" eaLnBrk="1" latinLnBrk="0" hangingPunct="1">
              <a:defRPr sz="1800" kern="1200">
                <a:solidFill>
                  <a:schemeClr val="tx1"/>
                </a:solidFill>
                <a:latin typeface="+mn-lt"/>
                <a:ea typeface="+mn-ea"/>
                <a:cs typeface="+mn-cs"/>
              </a:defRPr>
            </a:lvl7pPr>
            <a:lvl8pPr marL="3200155" algn="l" defTabSz="914330" rtl="0" eaLnBrk="1" latinLnBrk="0" hangingPunct="1">
              <a:defRPr sz="1800" kern="1200">
                <a:solidFill>
                  <a:schemeClr val="tx1"/>
                </a:solidFill>
                <a:latin typeface="+mn-lt"/>
                <a:ea typeface="+mn-ea"/>
                <a:cs typeface="+mn-cs"/>
              </a:defRPr>
            </a:lvl8pPr>
            <a:lvl9pPr marL="3657320" algn="l" defTabSz="914330" rtl="0" eaLnBrk="1" latinLnBrk="0" hangingPunct="1">
              <a:defRPr sz="1800" kern="1200">
                <a:solidFill>
                  <a:schemeClr val="tx1"/>
                </a:solidFill>
                <a:latin typeface="+mn-lt"/>
                <a:ea typeface="+mn-ea"/>
                <a:cs typeface="+mn-cs"/>
              </a:defRPr>
            </a:lvl9pPr>
          </a:lstStyle>
          <a:p>
            <a:pPr algn="l"/>
            <a:r>
              <a:rPr lang="es-MX" sz="800">
                <a:solidFill>
                  <a:schemeClr val="bg1">
                    <a:lumMod val="85000"/>
                  </a:schemeClr>
                </a:solidFill>
                <a:ea typeface="+mn-ea"/>
              </a:rPr>
              <a:t>2</a:t>
            </a:r>
          </a:p>
        </xdr:txBody>
      </xdr:sp>
      <xdr:sp macro="" textlink="">
        <xdr:nvSpPr>
          <xdr:cNvPr id="110" name="CuadroTexto 75">
            <a:extLst>
              <a:ext uri="{FF2B5EF4-FFF2-40B4-BE49-F238E27FC236}">
                <a16:creationId xmlns:a16="http://schemas.microsoft.com/office/drawing/2014/main" id="{ACD96AC8-3417-49CA-8451-68C8773896C4}"/>
              </a:ext>
            </a:extLst>
          </xdr:cNvPr>
          <xdr:cNvSpPr txBox="1"/>
        </xdr:nvSpPr>
        <xdr:spPr bwMode="auto">
          <a:xfrm>
            <a:off x="1275661" y="3722579"/>
            <a:ext cx="103367" cy="62629"/>
          </a:xfrm>
          <a:prstGeom prst="rect">
            <a:avLst/>
          </a:prstGeom>
          <a:noFill/>
          <a:ln>
            <a:noFill/>
          </a:ln>
        </xdr:spPr>
        <xdr:txBody>
          <a:bodyPr wrap="square" tIns="91440" bIns="91440" rtlCol="0">
            <a:noAutofit/>
          </a:bodyPr>
          <a:lstStyle>
            <a:defPPr>
              <a:defRPr lang="en-US"/>
            </a:defPPr>
            <a:lvl1pPr marL="0" algn="l" defTabSz="914330" rtl="0" eaLnBrk="1" latinLnBrk="0" hangingPunct="1">
              <a:defRPr sz="1800" kern="1200">
                <a:solidFill>
                  <a:schemeClr val="tx1"/>
                </a:solidFill>
                <a:latin typeface="+mn-lt"/>
                <a:ea typeface="+mn-ea"/>
                <a:cs typeface="+mn-cs"/>
              </a:defRPr>
            </a:lvl1pPr>
            <a:lvl2pPr marL="457165" algn="l" defTabSz="914330" rtl="0" eaLnBrk="1" latinLnBrk="0" hangingPunct="1">
              <a:defRPr sz="1800" kern="1200">
                <a:solidFill>
                  <a:schemeClr val="tx1"/>
                </a:solidFill>
                <a:latin typeface="+mn-lt"/>
                <a:ea typeface="+mn-ea"/>
                <a:cs typeface="+mn-cs"/>
              </a:defRPr>
            </a:lvl2pPr>
            <a:lvl3pPr marL="914330" algn="l" defTabSz="914330" rtl="0" eaLnBrk="1" latinLnBrk="0" hangingPunct="1">
              <a:defRPr sz="1800" kern="1200">
                <a:solidFill>
                  <a:schemeClr val="tx1"/>
                </a:solidFill>
                <a:latin typeface="+mn-lt"/>
                <a:ea typeface="+mn-ea"/>
                <a:cs typeface="+mn-cs"/>
              </a:defRPr>
            </a:lvl3pPr>
            <a:lvl4pPr marL="1371495" algn="l" defTabSz="914330" rtl="0" eaLnBrk="1" latinLnBrk="0" hangingPunct="1">
              <a:defRPr sz="1800" kern="1200">
                <a:solidFill>
                  <a:schemeClr val="tx1"/>
                </a:solidFill>
                <a:latin typeface="+mn-lt"/>
                <a:ea typeface="+mn-ea"/>
                <a:cs typeface="+mn-cs"/>
              </a:defRPr>
            </a:lvl4pPr>
            <a:lvl5pPr marL="1828660" algn="l" defTabSz="914330" rtl="0" eaLnBrk="1" latinLnBrk="0" hangingPunct="1">
              <a:defRPr sz="1800" kern="1200">
                <a:solidFill>
                  <a:schemeClr val="tx1"/>
                </a:solidFill>
                <a:latin typeface="+mn-lt"/>
                <a:ea typeface="+mn-ea"/>
                <a:cs typeface="+mn-cs"/>
              </a:defRPr>
            </a:lvl5pPr>
            <a:lvl6pPr marL="2285825" algn="l" defTabSz="914330" rtl="0" eaLnBrk="1" latinLnBrk="0" hangingPunct="1">
              <a:defRPr sz="1800" kern="1200">
                <a:solidFill>
                  <a:schemeClr val="tx1"/>
                </a:solidFill>
                <a:latin typeface="+mn-lt"/>
                <a:ea typeface="+mn-ea"/>
                <a:cs typeface="+mn-cs"/>
              </a:defRPr>
            </a:lvl6pPr>
            <a:lvl7pPr marL="2742990" algn="l" defTabSz="914330" rtl="0" eaLnBrk="1" latinLnBrk="0" hangingPunct="1">
              <a:defRPr sz="1800" kern="1200">
                <a:solidFill>
                  <a:schemeClr val="tx1"/>
                </a:solidFill>
                <a:latin typeface="+mn-lt"/>
                <a:ea typeface="+mn-ea"/>
                <a:cs typeface="+mn-cs"/>
              </a:defRPr>
            </a:lvl7pPr>
            <a:lvl8pPr marL="3200155" algn="l" defTabSz="914330" rtl="0" eaLnBrk="1" latinLnBrk="0" hangingPunct="1">
              <a:defRPr sz="1800" kern="1200">
                <a:solidFill>
                  <a:schemeClr val="tx1"/>
                </a:solidFill>
                <a:latin typeface="+mn-lt"/>
                <a:ea typeface="+mn-ea"/>
                <a:cs typeface="+mn-cs"/>
              </a:defRPr>
            </a:lvl8pPr>
            <a:lvl9pPr marL="3657320" algn="l" defTabSz="914330" rtl="0" eaLnBrk="1" latinLnBrk="0" hangingPunct="1">
              <a:defRPr sz="1800" kern="1200">
                <a:solidFill>
                  <a:schemeClr val="tx1"/>
                </a:solidFill>
                <a:latin typeface="+mn-lt"/>
                <a:ea typeface="+mn-ea"/>
                <a:cs typeface="+mn-cs"/>
              </a:defRPr>
            </a:lvl9pPr>
          </a:lstStyle>
          <a:p>
            <a:pPr algn="l"/>
            <a:r>
              <a:rPr lang="es-MX" sz="800">
                <a:solidFill>
                  <a:schemeClr val="bg1">
                    <a:lumMod val="85000"/>
                  </a:schemeClr>
                </a:solidFill>
                <a:ea typeface="+mn-ea"/>
              </a:rPr>
              <a:t>3</a:t>
            </a:r>
          </a:p>
        </xdr:txBody>
      </xdr:sp>
      <xdr:sp macro="" textlink="">
        <xdr:nvSpPr>
          <xdr:cNvPr id="112" name="CuadroTexto 77">
            <a:extLst>
              <a:ext uri="{FF2B5EF4-FFF2-40B4-BE49-F238E27FC236}">
                <a16:creationId xmlns:a16="http://schemas.microsoft.com/office/drawing/2014/main" id="{48BA667A-3529-443B-B6FC-DB5DAB690F64}"/>
              </a:ext>
            </a:extLst>
          </xdr:cNvPr>
          <xdr:cNvSpPr txBox="1"/>
        </xdr:nvSpPr>
        <xdr:spPr bwMode="auto">
          <a:xfrm>
            <a:off x="1284635" y="4491187"/>
            <a:ext cx="103367" cy="62629"/>
          </a:xfrm>
          <a:prstGeom prst="rect">
            <a:avLst/>
          </a:prstGeom>
          <a:noFill/>
          <a:ln>
            <a:noFill/>
          </a:ln>
        </xdr:spPr>
        <xdr:txBody>
          <a:bodyPr wrap="square" tIns="91440" bIns="91440" rtlCol="0">
            <a:noAutofit/>
          </a:bodyPr>
          <a:lstStyle>
            <a:defPPr>
              <a:defRPr lang="en-US"/>
            </a:defPPr>
            <a:lvl1pPr marL="0" algn="l" defTabSz="914330" rtl="0" eaLnBrk="1" latinLnBrk="0" hangingPunct="1">
              <a:defRPr sz="1800" kern="1200">
                <a:solidFill>
                  <a:schemeClr val="tx1"/>
                </a:solidFill>
                <a:latin typeface="+mn-lt"/>
                <a:ea typeface="+mn-ea"/>
                <a:cs typeface="+mn-cs"/>
              </a:defRPr>
            </a:lvl1pPr>
            <a:lvl2pPr marL="457165" algn="l" defTabSz="914330" rtl="0" eaLnBrk="1" latinLnBrk="0" hangingPunct="1">
              <a:defRPr sz="1800" kern="1200">
                <a:solidFill>
                  <a:schemeClr val="tx1"/>
                </a:solidFill>
                <a:latin typeface="+mn-lt"/>
                <a:ea typeface="+mn-ea"/>
                <a:cs typeface="+mn-cs"/>
              </a:defRPr>
            </a:lvl2pPr>
            <a:lvl3pPr marL="914330" algn="l" defTabSz="914330" rtl="0" eaLnBrk="1" latinLnBrk="0" hangingPunct="1">
              <a:defRPr sz="1800" kern="1200">
                <a:solidFill>
                  <a:schemeClr val="tx1"/>
                </a:solidFill>
                <a:latin typeface="+mn-lt"/>
                <a:ea typeface="+mn-ea"/>
                <a:cs typeface="+mn-cs"/>
              </a:defRPr>
            </a:lvl3pPr>
            <a:lvl4pPr marL="1371495" algn="l" defTabSz="914330" rtl="0" eaLnBrk="1" latinLnBrk="0" hangingPunct="1">
              <a:defRPr sz="1800" kern="1200">
                <a:solidFill>
                  <a:schemeClr val="tx1"/>
                </a:solidFill>
                <a:latin typeface="+mn-lt"/>
                <a:ea typeface="+mn-ea"/>
                <a:cs typeface="+mn-cs"/>
              </a:defRPr>
            </a:lvl4pPr>
            <a:lvl5pPr marL="1828660" algn="l" defTabSz="914330" rtl="0" eaLnBrk="1" latinLnBrk="0" hangingPunct="1">
              <a:defRPr sz="1800" kern="1200">
                <a:solidFill>
                  <a:schemeClr val="tx1"/>
                </a:solidFill>
                <a:latin typeface="+mn-lt"/>
                <a:ea typeface="+mn-ea"/>
                <a:cs typeface="+mn-cs"/>
              </a:defRPr>
            </a:lvl5pPr>
            <a:lvl6pPr marL="2285825" algn="l" defTabSz="914330" rtl="0" eaLnBrk="1" latinLnBrk="0" hangingPunct="1">
              <a:defRPr sz="1800" kern="1200">
                <a:solidFill>
                  <a:schemeClr val="tx1"/>
                </a:solidFill>
                <a:latin typeface="+mn-lt"/>
                <a:ea typeface="+mn-ea"/>
                <a:cs typeface="+mn-cs"/>
              </a:defRPr>
            </a:lvl6pPr>
            <a:lvl7pPr marL="2742990" algn="l" defTabSz="914330" rtl="0" eaLnBrk="1" latinLnBrk="0" hangingPunct="1">
              <a:defRPr sz="1800" kern="1200">
                <a:solidFill>
                  <a:schemeClr val="tx1"/>
                </a:solidFill>
                <a:latin typeface="+mn-lt"/>
                <a:ea typeface="+mn-ea"/>
                <a:cs typeface="+mn-cs"/>
              </a:defRPr>
            </a:lvl7pPr>
            <a:lvl8pPr marL="3200155" algn="l" defTabSz="914330" rtl="0" eaLnBrk="1" latinLnBrk="0" hangingPunct="1">
              <a:defRPr sz="1800" kern="1200">
                <a:solidFill>
                  <a:schemeClr val="tx1"/>
                </a:solidFill>
                <a:latin typeface="+mn-lt"/>
                <a:ea typeface="+mn-ea"/>
                <a:cs typeface="+mn-cs"/>
              </a:defRPr>
            </a:lvl8pPr>
            <a:lvl9pPr marL="3657320" algn="l" defTabSz="914330" rtl="0" eaLnBrk="1" latinLnBrk="0" hangingPunct="1">
              <a:defRPr sz="1800" kern="1200">
                <a:solidFill>
                  <a:schemeClr val="tx1"/>
                </a:solidFill>
                <a:latin typeface="+mn-lt"/>
                <a:ea typeface="+mn-ea"/>
                <a:cs typeface="+mn-cs"/>
              </a:defRPr>
            </a:lvl9pPr>
          </a:lstStyle>
          <a:p>
            <a:pPr algn="l"/>
            <a:r>
              <a:rPr lang="es-MX" sz="800">
                <a:solidFill>
                  <a:schemeClr val="bg1">
                    <a:lumMod val="85000"/>
                  </a:schemeClr>
                </a:solidFill>
                <a:ea typeface="+mn-ea"/>
              </a:rPr>
              <a:t>4</a:t>
            </a:r>
          </a:p>
        </xdr:txBody>
      </xdr:sp>
    </xdr:grpSp>
    <xdr:clientData/>
  </xdr:twoCellAnchor>
  <xdr:oneCellAnchor>
    <xdr:from>
      <xdr:col>2</xdr:col>
      <xdr:colOff>9525</xdr:colOff>
      <xdr:row>53</xdr:row>
      <xdr:rowOff>21981</xdr:rowOff>
    </xdr:from>
    <xdr:ext cx="1131735" cy="781797"/>
    <xdr:pic>
      <xdr:nvPicPr>
        <xdr:cNvPr id="115" name="Imagen 114">
          <a:extLst>
            <a:ext uri="{FF2B5EF4-FFF2-40B4-BE49-F238E27FC236}">
              <a16:creationId xmlns:a16="http://schemas.microsoft.com/office/drawing/2014/main" id="{47520570-4486-4880-A247-AD175C967A5D}"/>
            </a:ext>
          </a:extLst>
        </xdr:cNvPr>
        <xdr:cNvPicPr>
          <a:picLocks noChangeAspect="1"/>
        </xdr:cNvPicPr>
      </xdr:nvPicPr>
      <xdr:blipFill>
        <a:blip xmlns:r="http://schemas.openxmlformats.org/officeDocument/2006/relationships" r:embed="rId7"/>
        <a:stretch>
          <a:fillRect/>
        </a:stretch>
      </xdr:blipFill>
      <xdr:spPr>
        <a:xfrm>
          <a:off x="324583" y="9473712"/>
          <a:ext cx="1131735" cy="781797"/>
        </a:xfrm>
        <a:prstGeom prst="rect">
          <a:avLst/>
        </a:prstGeom>
      </xdr:spPr>
    </xdr:pic>
    <xdr:clientData/>
  </xdr:oneCellAnchor>
  <xdr:twoCellAnchor>
    <xdr:from>
      <xdr:col>2</xdr:col>
      <xdr:colOff>692150</xdr:colOff>
      <xdr:row>52</xdr:row>
      <xdr:rowOff>156632</xdr:rowOff>
    </xdr:from>
    <xdr:to>
      <xdr:col>3</xdr:col>
      <xdr:colOff>139248</xdr:colOff>
      <xdr:row>57</xdr:row>
      <xdr:rowOff>114299</xdr:rowOff>
    </xdr:to>
    <xdr:pic>
      <xdr:nvPicPr>
        <xdr:cNvPr id="116" name="Imagen 115">
          <a:extLst>
            <a:ext uri="{FF2B5EF4-FFF2-40B4-BE49-F238E27FC236}">
              <a16:creationId xmlns:a16="http://schemas.microsoft.com/office/drawing/2014/main" id="{39FFE9AF-F4D7-4062-9DC2-21F8A8B83E42}"/>
            </a:ext>
          </a:extLst>
        </xdr:cNvPr>
        <xdr:cNvPicPr>
          <a:picLocks noChangeAspect="1"/>
        </xdr:cNvPicPr>
      </xdr:nvPicPr>
      <xdr:blipFill rotWithShape="1">
        <a:blip xmlns:r="http://schemas.openxmlformats.org/officeDocument/2006/relationships" r:embed="rId19"/>
        <a:srcRect l="10115" t="7851" r="86082" b="32621"/>
        <a:stretch/>
      </xdr:blipFill>
      <xdr:spPr>
        <a:xfrm>
          <a:off x="1007208" y="9417863"/>
          <a:ext cx="209098" cy="888186"/>
        </a:xfrm>
        <a:prstGeom prst="rect">
          <a:avLst/>
        </a:prstGeom>
      </xdr:spPr>
    </xdr:pic>
    <xdr:clientData/>
  </xdr:twoCellAnchor>
  <xdr:twoCellAnchor>
    <xdr:from>
      <xdr:col>2</xdr:col>
      <xdr:colOff>733</xdr:colOff>
      <xdr:row>47</xdr:row>
      <xdr:rowOff>169821</xdr:rowOff>
    </xdr:from>
    <xdr:to>
      <xdr:col>3</xdr:col>
      <xdr:colOff>380572</xdr:colOff>
      <xdr:row>52</xdr:row>
      <xdr:rowOff>127488</xdr:rowOff>
    </xdr:to>
    <xdr:grpSp>
      <xdr:nvGrpSpPr>
        <xdr:cNvPr id="120" name="Grupo 119">
          <a:extLst>
            <a:ext uri="{FF2B5EF4-FFF2-40B4-BE49-F238E27FC236}">
              <a16:creationId xmlns:a16="http://schemas.microsoft.com/office/drawing/2014/main" id="{0128E29F-F1C7-45A1-A69E-23B289D1465D}"/>
            </a:ext>
          </a:extLst>
        </xdr:cNvPr>
        <xdr:cNvGrpSpPr/>
      </xdr:nvGrpSpPr>
      <xdr:grpSpPr>
        <a:xfrm>
          <a:off x="315058" y="8466096"/>
          <a:ext cx="1141839" cy="881592"/>
          <a:chOff x="324584" y="9417863"/>
          <a:chExt cx="1141839" cy="888186"/>
        </a:xfrm>
      </xdr:grpSpPr>
      <xdr:pic>
        <xdr:nvPicPr>
          <xdr:cNvPr id="121" name="Imagen 120">
            <a:extLst>
              <a:ext uri="{FF2B5EF4-FFF2-40B4-BE49-F238E27FC236}">
                <a16:creationId xmlns:a16="http://schemas.microsoft.com/office/drawing/2014/main" id="{EC9C4182-50D7-434E-9AAF-91A48A1FDC24}"/>
              </a:ext>
            </a:extLst>
          </xdr:cNvPr>
          <xdr:cNvPicPr>
            <a:picLocks noChangeAspect="1"/>
          </xdr:cNvPicPr>
        </xdr:nvPicPr>
        <xdr:blipFill>
          <a:blip xmlns:r="http://schemas.openxmlformats.org/officeDocument/2006/relationships" r:embed="rId6"/>
          <a:stretch>
            <a:fillRect/>
          </a:stretch>
        </xdr:blipFill>
        <xdr:spPr>
          <a:xfrm>
            <a:off x="324584" y="9473909"/>
            <a:ext cx="1141839" cy="782254"/>
          </a:xfrm>
          <a:prstGeom prst="rect">
            <a:avLst/>
          </a:prstGeom>
        </xdr:spPr>
      </xdr:pic>
      <xdr:pic>
        <xdr:nvPicPr>
          <xdr:cNvPr id="122" name="Imagen 121">
            <a:extLst>
              <a:ext uri="{FF2B5EF4-FFF2-40B4-BE49-F238E27FC236}">
                <a16:creationId xmlns:a16="http://schemas.microsoft.com/office/drawing/2014/main" id="{2D0130A7-04D6-42C6-8EC1-448AB4D06136}"/>
              </a:ext>
            </a:extLst>
          </xdr:cNvPr>
          <xdr:cNvPicPr>
            <a:picLocks noChangeAspect="1"/>
          </xdr:cNvPicPr>
        </xdr:nvPicPr>
        <xdr:blipFill>
          <a:blip xmlns:r="http://schemas.openxmlformats.org/officeDocument/2006/relationships" r:embed="rId21"/>
          <a:stretch>
            <a:fillRect/>
          </a:stretch>
        </xdr:blipFill>
        <xdr:spPr>
          <a:xfrm>
            <a:off x="812476" y="9496181"/>
            <a:ext cx="181388" cy="759069"/>
          </a:xfrm>
          <a:prstGeom prst="rect">
            <a:avLst/>
          </a:prstGeom>
        </xdr:spPr>
      </xdr:pic>
      <xdr:pic>
        <xdr:nvPicPr>
          <xdr:cNvPr id="123" name="Imagen 122">
            <a:extLst>
              <a:ext uri="{FF2B5EF4-FFF2-40B4-BE49-F238E27FC236}">
                <a16:creationId xmlns:a16="http://schemas.microsoft.com/office/drawing/2014/main" id="{B07C9041-4362-493F-B956-5FC87968DDE3}"/>
              </a:ext>
            </a:extLst>
          </xdr:cNvPr>
          <xdr:cNvPicPr>
            <a:picLocks noChangeAspect="1"/>
          </xdr:cNvPicPr>
        </xdr:nvPicPr>
        <xdr:blipFill rotWithShape="1">
          <a:blip xmlns:r="http://schemas.openxmlformats.org/officeDocument/2006/relationships" r:embed="rId19"/>
          <a:srcRect l="10115" t="7851" r="86082" b="32621"/>
          <a:stretch/>
        </xdr:blipFill>
        <xdr:spPr>
          <a:xfrm>
            <a:off x="1007208" y="9417863"/>
            <a:ext cx="209098" cy="888186"/>
          </a:xfrm>
          <a:prstGeom prst="rect">
            <a:avLst/>
          </a:prstGeom>
        </xdr:spPr>
      </xdr:pic>
    </xdr:grpSp>
    <xdr:clientData/>
  </xdr:twoCellAnchor>
  <xdr:oneCellAnchor>
    <xdr:from>
      <xdr:col>8</xdr:col>
      <xdr:colOff>176416</xdr:colOff>
      <xdr:row>19</xdr:row>
      <xdr:rowOff>169333</xdr:rowOff>
    </xdr:from>
    <xdr:ext cx="1131735" cy="781797"/>
    <xdr:pic>
      <xdr:nvPicPr>
        <xdr:cNvPr id="124" name="Imagen 123">
          <a:extLst>
            <a:ext uri="{FF2B5EF4-FFF2-40B4-BE49-F238E27FC236}">
              <a16:creationId xmlns:a16="http://schemas.microsoft.com/office/drawing/2014/main" id="{C368BDF9-CBDD-4671-9D70-5FCF7F2B0ED1}"/>
            </a:ext>
          </a:extLst>
        </xdr:cNvPr>
        <xdr:cNvPicPr>
          <a:picLocks noChangeAspect="1"/>
        </xdr:cNvPicPr>
      </xdr:nvPicPr>
      <xdr:blipFill>
        <a:blip xmlns:r="http://schemas.openxmlformats.org/officeDocument/2006/relationships" r:embed="rId7"/>
        <a:stretch>
          <a:fillRect/>
        </a:stretch>
      </xdr:blipFill>
      <xdr:spPr>
        <a:xfrm>
          <a:off x="3957108" y="3312583"/>
          <a:ext cx="1131735" cy="781797"/>
        </a:xfrm>
        <a:prstGeom prst="rect">
          <a:avLst/>
        </a:prstGeom>
      </xdr:spPr>
    </xdr:pic>
    <xdr:clientData/>
  </xdr:oneCellAnchor>
  <xdr:oneCellAnchor>
    <xdr:from>
      <xdr:col>2</xdr:col>
      <xdr:colOff>733</xdr:colOff>
      <xdr:row>57</xdr:row>
      <xdr:rowOff>152401</xdr:rowOff>
    </xdr:from>
    <xdr:ext cx="1131735" cy="781797"/>
    <xdr:pic>
      <xdr:nvPicPr>
        <xdr:cNvPr id="125" name="Imagen 124">
          <a:extLst>
            <a:ext uri="{FF2B5EF4-FFF2-40B4-BE49-F238E27FC236}">
              <a16:creationId xmlns:a16="http://schemas.microsoft.com/office/drawing/2014/main" id="{74A435A9-7642-43F4-A503-77DEA784A9AD}"/>
            </a:ext>
          </a:extLst>
        </xdr:cNvPr>
        <xdr:cNvPicPr>
          <a:picLocks noChangeAspect="1"/>
        </xdr:cNvPicPr>
      </xdr:nvPicPr>
      <xdr:blipFill>
        <a:blip xmlns:r="http://schemas.openxmlformats.org/officeDocument/2006/relationships" r:embed="rId7"/>
        <a:stretch>
          <a:fillRect/>
        </a:stretch>
      </xdr:blipFill>
      <xdr:spPr>
        <a:xfrm>
          <a:off x="315791" y="10344151"/>
          <a:ext cx="1131735" cy="781797"/>
        </a:xfrm>
        <a:prstGeom prst="rect">
          <a:avLst/>
        </a:prstGeom>
      </xdr:spPr>
    </xdr:pic>
    <xdr:clientData/>
  </xdr:oneCellAnchor>
  <xdr:twoCellAnchor>
    <xdr:from>
      <xdr:col>2</xdr:col>
      <xdr:colOff>673265</xdr:colOff>
      <xdr:row>57</xdr:row>
      <xdr:rowOff>188058</xdr:rowOff>
    </xdr:from>
    <xdr:to>
      <xdr:col>3</xdr:col>
      <xdr:colOff>92653</xdr:colOff>
      <xdr:row>62</xdr:row>
      <xdr:rowOff>9281</xdr:rowOff>
    </xdr:to>
    <xdr:pic>
      <xdr:nvPicPr>
        <xdr:cNvPr id="9" name="Imagen 8">
          <a:extLst>
            <a:ext uri="{FF2B5EF4-FFF2-40B4-BE49-F238E27FC236}">
              <a16:creationId xmlns:a16="http://schemas.microsoft.com/office/drawing/2014/main" id="{FE2D9138-A520-44AD-BF9C-9D807DD13242}"/>
            </a:ext>
          </a:extLst>
        </xdr:cNvPr>
        <xdr:cNvPicPr>
          <a:picLocks noChangeAspect="1"/>
        </xdr:cNvPicPr>
      </xdr:nvPicPr>
      <xdr:blipFill>
        <a:blip xmlns:r="http://schemas.openxmlformats.org/officeDocument/2006/relationships" r:embed="rId21"/>
        <a:stretch>
          <a:fillRect/>
        </a:stretch>
      </xdr:blipFill>
      <xdr:spPr>
        <a:xfrm>
          <a:off x="987590" y="10332183"/>
          <a:ext cx="181388" cy="745148"/>
        </a:xfrm>
        <a:prstGeom prst="rect">
          <a:avLst/>
        </a:prstGeom>
      </xdr:spPr>
    </xdr:pic>
    <xdr:clientData/>
  </xdr:twoCellAnchor>
  <xdr:oneCellAnchor>
    <xdr:from>
      <xdr:col>2</xdr:col>
      <xdr:colOff>733</xdr:colOff>
      <xdr:row>62</xdr:row>
      <xdr:rowOff>152401</xdr:rowOff>
    </xdr:from>
    <xdr:ext cx="1131735" cy="781797"/>
    <xdr:pic>
      <xdr:nvPicPr>
        <xdr:cNvPr id="127" name="Imagen 126">
          <a:extLst>
            <a:ext uri="{FF2B5EF4-FFF2-40B4-BE49-F238E27FC236}">
              <a16:creationId xmlns:a16="http://schemas.microsoft.com/office/drawing/2014/main" id="{8A37EBFD-0274-48F8-B18A-F266C6080E1C}"/>
            </a:ext>
          </a:extLst>
        </xdr:cNvPr>
        <xdr:cNvPicPr>
          <a:picLocks noChangeAspect="1"/>
        </xdr:cNvPicPr>
      </xdr:nvPicPr>
      <xdr:blipFill>
        <a:blip xmlns:r="http://schemas.openxmlformats.org/officeDocument/2006/relationships" r:embed="rId7"/>
        <a:stretch>
          <a:fillRect/>
        </a:stretch>
      </xdr:blipFill>
      <xdr:spPr>
        <a:xfrm>
          <a:off x="315058" y="10296526"/>
          <a:ext cx="1131735" cy="78179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238606</xdr:colOff>
      <xdr:row>0</xdr:row>
      <xdr:rowOff>52916</xdr:rowOff>
    </xdr:from>
    <xdr:to>
      <xdr:col>7</xdr:col>
      <xdr:colOff>735563</xdr:colOff>
      <xdr:row>0</xdr:row>
      <xdr:rowOff>308070</xdr:rowOff>
    </xdr:to>
    <xdr:pic>
      <xdr:nvPicPr>
        <xdr:cNvPr id="2" name="19 Imagen" descr="Logo Bticino hoja mem.jpg">
          <a:extLst>
            <a:ext uri="{FF2B5EF4-FFF2-40B4-BE49-F238E27FC236}">
              <a16:creationId xmlns:a16="http://schemas.microsoft.com/office/drawing/2014/main" id="{133E9BAA-090B-462C-8486-C0C88C2FDAD0}"/>
            </a:ext>
          </a:extLst>
        </xdr:cNvPr>
        <xdr:cNvPicPr>
          <a:picLocks noChangeAspect="1"/>
        </xdr:cNvPicPr>
      </xdr:nvPicPr>
      <xdr:blipFill>
        <a:blip xmlns:r="http://schemas.openxmlformats.org/officeDocument/2006/relationships" r:embed="rId1" cstate="print"/>
        <a:srcRect/>
        <a:stretch>
          <a:fillRect/>
        </a:stretch>
      </xdr:blipFill>
      <xdr:spPr bwMode="auto">
        <a:xfrm>
          <a:off x="9700106" y="52916"/>
          <a:ext cx="1258957" cy="25515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228599</xdr:colOff>
      <xdr:row>0</xdr:row>
      <xdr:rowOff>116774</xdr:rowOff>
    </xdr:from>
    <xdr:to>
      <xdr:col>2</xdr:col>
      <xdr:colOff>754374</xdr:colOff>
      <xdr:row>0</xdr:row>
      <xdr:rowOff>561171</xdr:rowOff>
    </xdr:to>
    <xdr:pic>
      <xdr:nvPicPr>
        <xdr:cNvPr id="2" name="Imagen 1">
          <a:extLst>
            <a:ext uri="{FF2B5EF4-FFF2-40B4-BE49-F238E27FC236}">
              <a16:creationId xmlns:a16="http://schemas.microsoft.com/office/drawing/2014/main" id="{A27BBB72-7E4E-461B-996E-541D25FCEB60}"/>
            </a:ext>
          </a:extLst>
        </xdr:cNvPr>
        <xdr:cNvPicPr>
          <a:picLocks noChangeAspect="1"/>
        </xdr:cNvPicPr>
      </xdr:nvPicPr>
      <xdr:blipFill>
        <a:blip xmlns:r="http://schemas.openxmlformats.org/officeDocument/2006/relationships" r:embed="rId1"/>
        <a:stretch>
          <a:fillRect/>
        </a:stretch>
      </xdr:blipFill>
      <xdr:spPr>
        <a:xfrm>
          <a:off x="1847849" y="307274"/>
          <a:ext cx="525775" cy="444397"/>
        </a:xfrm>
        <a:prstGeom prst="rect">
          <a:avLst/>
        </a:prstGeom>
      </xdr:spPr>
    </xdr:pic>
    <xdr:clientData/>
  </xdr:twoCellAnchor>
  <xdr:twoCellAnchor editAs="oneCell">
    <xdr:from>
      <xdr:col>12</xdr:col>
      <xdr:colOff>47625</xdr:colOff>
      <xdr:row>0</xdr:row>
      <xdr:rowOff>116774</xdr:rowOff>
    </xdr:from>
    <xdr:to>
      <xdr:col>12</xdr:col>
      <xdr:colOff>682936</xdr:colOff>
      <xdr:row>0</xdr:row>
      <xdr:rowOff>559983</xdr:rowOff>
    </xdr:to>
    <xdr:pic>
      <xdr:nvPicPr>
        <xdr:cNvPr id="3" name="Imagen 2">
          <a:extLst>
            <a:ext uri="{FF2B5EF4-FFF2-40B4-BE49-F238E27FC236}">
              <a16:creationId xmlns:a16="http://schemas.microsoft.com/office/drawing/2014/main" id="{D2B37074-9073-4AF1-AEE6-F95CA694EC66}"/>
            </a:ext>
          </a:extLst>
        </xdr:cNvPr>
        <xdr:cNvPicPr>
          <a:picLocks noChangeAspect="1"/>
        </xdr:cNvPicPr>
      </xdr:nvPicPr>
      <xdr:blipFill>
        <a:blip xmlns:r="http://schemas.openxmlformats.org/officeDocument/2006/relationships" r:embed="rId2"/>
        <a:stretch>
          <a:fillRect/>
        </a:stretch>
      </xdr:blipFill>
      <xdr:spPr>
        <a:xfrm>
          <a:off x="10239375" y="307274"/>
          <a:ext cx="635311" cy="443209"/>
        </a:xfrm>
        <a:prstGeom prst="rect">
          <a:avLst/>
        </a:prstGeom>
      </xdr:spPr>
    </xdr:pic>
    <xdr:clientData/>
  </xdr:twoCellAnchor>
  <xdr:twoCellAnchor editAs="oneCell">
    <xdr:from>
      <xdr:col>1</xdr:col>
      <xdr:colOff>123825</xdr:colOff>
      <xdr:row>0</xdr:row>
      <xdr:rowOff>116774</xdr:rowOff>
    </xdr:from>
    <xdr:to>
      <xdr:col>1</xdr:col>
      <xdr:colOff>749691</xdr:colOff>
      <xdr:row>0</xdr:row>
      <xdr:rowOff>543546</xdr:rowOff>
    </xdr:to>
    <xdr:pic>
      <xdr:nvPicPr>
        <xdr:cNvPr id="4" name="Imagen 3">
          <a:extLst>
            <a:ext uri="{FF2B5EF4-FFF2-40B4-BE49-F238E27FC236}">
              <a16:creationId xmlns:a16="http://schemas.microsoft.com/office/drawing/2014/main" id="{ABA4011B-FA81-4C9F-876C-F9CBCB905475}"/>
            </a:ext>
          </a:extLst>
        </xdr:cNvPr>
        <xdr:cNvPicPr>
          <a:picLocks noChangeAspect="1"/>
        </xdr:cNvPicPr>
      </xdr:nvPicPr>
      <xdr:blipFill>
        <a:blip xmlns:r="http://schemas.openxmlformats.org/officeDocument/2006/relationships" r:embed="rId3"/>
        <a:stretch>
          <a:fillRect/>
        </a:stretch>
      </xdr:blipFill>
      <xdr:spPr>
        <a:xfrm>
          <a:off x="885825" y="307274"/>
          <a:ext cx="625866" cy="426772"/>
        </a:xfrm>
        <a:prstGeom prst="rect">
          <a:avLst/>
        </a:prstGeom>
      </xdr:spPr>
    </xdr:pic>
    <xdr:clientData/>
  </xdr:twoCellAnchor>
  <xdr:twoCellAnchor editAs="oneCell">
    <xdr:from>
      <xdr:col>11</xdr:col>
      <xdr:colOff>89618</xdr:colOff>
      <xdr:row>0</xdr:row>
      <xdr:rowOff>116773</xdr:rowOff>
    </xdr:from>
    <xdr:to>
      <xdr:col>11</xdr:col>
      <xdr:colOff>779317</xdr:colOff>
      <xdr:row>0</xdr:row>
      <xdr:rowOff>589378</xdr:rowOff>
    </xdr:to>
    <xdr:pic>
      <xdr:nvPicPr>
        <xdr:cNvPr id="5" name="Imagen 4">
          <a:extLst>
            <a:ext uri="{FF2B5EF4-FFF2-40B4-BE49-F238E27FC236}">
              <a16:creationId xmlns:a16="http://schemas.microsoft.com/office/drawing/2014/main" id="{5C2342ED-C0B4-4B3B-8F4A-A90EAB06C04D}"/>
            </a:ext>
          </a:extLst>
        </xdr:cNvPr>
        <xdr:cNvPicPr>
          <a:picLocks noChangeAspect="1"/>
        </xdr:cNvPicPr>
      </xdr:nvPicPr>
      <xdr:blipFill>
        <a:blip xmlns:r="http://schemas.openxmlformats.org/officeDocument/2006/relationships" r:embed="rId4"/>
        <a:stretch>
          <a:fillRect/>
        </a:stretch>
      </xdr:blipFill>
      <xdr:spPr>
        <a:xfrm>
          <a:off x="9424118" y="307273"/>
          <a:ext cx="689699" cy="472605"/>
        </a:xfrm>
        <a:prstGeom prst="rect">
          <a:avLst/>
        </a:prstGeom>
      </xdr:spPr>
    </xdr:pic>
    <xdr:clientData/>
  </xdr:twoCellAnchor>
  <xdr:twoCellAnchor editAs="oneCell">
    <xdr:from>
      <xdr:col>6</xdr:col>
      <xdr:colOff>80961</xdr:colOff>
      <xdr:row>0</xdr:row>
      <xdr:rowOff>116774</xdr:rowOff>
    </xdr:from>
    <xdr:to>
      <xdr:col>6</xdr:col>
      <xdr:colOff>743323</xdr:colOff>
      <xdr:row>0</xdr:row>
      <xdr:rowOff>569070</xdr:rowOff>
    </xdr:to>
    <xdr:pic>
      <xdr:nvPicPr>
        <xdr:cNvPr id="8" name="Imagen 7">
          <a:extLst>
            <a:ext uri="{FF2B5EF4-FFF2-40B4-BE49-F238E27FC236}">
              <a16:creationId xmlns:a16="http://schemas.microsoft.com/office/drawing/2014/main" id="{D4BF6AC9-2FFE-452F-9408-249CCF184097}"/>
            </a:ext>
          </a:extLst>
        </xdr:cNvPr>
        <xdr:cNvPicPr>
          <a:picLocks noChangeAspect="1"/>
        </xdr:cNvPicPr>
      </xdr:nvPicPr>
      <xdr:blipFill>
        <a:blip xmlns:r="http://schemas.openxmlformats.org/officeDocument/2006/relationships" r:embed="rId5"/>
        <a:stretch>
          <a:fillRect/>
        </a:stretch>
      </xdr:blipFill>
      <xdr:spPr>
        <a:xfrm>
          <a:off x="5129211" y="307274"/>
          <a:ext cx="662362" cy="452296"/>
        </a:xfrm>
        <a:prstGeom prst="rect">
          <a:avLst/>
        </a:prstGeom>
      </xdr:spPr>
    </xdr:pic>
    <xdr:clientData/>
  </xdr:twoCellAnchor>
  <xdr:twoCellAnchor editAs="oneCell">
    <xdr:from>
      <xdr:col>7</xdr:col>
      <xdr:colOff>90486</xdr:colOff>
      <xdr:row>0</xdr:row>
      <xdr:rowOff>116774</xdr:rowOff>
    </xdr:from>
    <xdr:to>
      <xdr:col>7</xdr:col>
      <xdr:colOff>747037</xdr:colOff>
      <xdr:row>0</xdr:row>
      <xdr:rowOff>566784</xdr:rowOff>
    </xdr:to>
    <xdr:pic>
      <xdr:nvPicPr>
        <xdr:cNvPr id="9" name="Imagen 8">
          <a:extLst>
            <a:ext uri="{FF2B5EF4-FFF2-40B4-BE49-F238E27FC236}">
              <a16:creationId xmlns:a16="http://schemas.microsoft.com/office/drawing/2014/main" id="{891661BE-5933-4EDF-A732-8632A20F3EE2}"/>
            </a:ext>
          </a:extLst>
        </xdr:cNvPr>
        <xdr:cNvPicPr>
          <a:picLocks noChangeAspect="1"/>
        </xdr:cNvPicPr>
      </xdr:nvPicPr>
      <xdr:blipFill>
        <a:blip xmlns:r="http://schemas.openxmlformats.org/officeDocument/2006/relationships" r:embed="rId6"/>
        <a:stretch>
          <a:fillRect/>
        </a:stretch>
      </xdr:blipFill>
      <xdr:spPr>
        <a:xfrm>
          <a:off x="5995986" y="307274"/>
          <a:ext cx="656551" cy="450010"/>
        </a:xfrm>
        <a:prstGeom prst="rect">
          <a:avLst/>
        </a:prstGeom>
      </xdr:spPr>
    </xdr:pic>
    <xdr:clientData/>
  </xdr:twoCellAnchor>
  <xdr:twoCellAnchor editAs="oneCell">
    <xdr:from>
      <xdr:col>8</xdr:col>
      <xdr:colOff>100011</xdr:colOff>
      <xdr:row>0</xdr:row>
      <xdr:rowOff>116774</xdr:rowOff>
    </xdr:from>
    <xdr:to>
      <xdr:col>8</xdr:col>
      <xdr:colOff>750753</xdr:colOff>
      <xdr:row>0</xdr:row>
      <xdr:rowOff>565543</xdr:rowOff>
    </xdr:to>
    <xdr:pic>
      <xdr:nvPicPr>
        <xdr:cNvPr id="10" name="Imagen 9">
          <a:extLst>
            <a:ext uri="{FF2B5EF4-FFF2-40B4-BE49-F238E27FC236}">
              <a16:creationId xmlns:a16="http://schemas.microsoft.com/office/drawing/2014/main" id="{30CF41AF-C124-4B1E-882D-8ECB154CA5CC}"/>
            </a:ext>
          </a:extLst>
        </xdr:cNvPr>
        <xdr:cNvPicPr>
          <a:picLocks noChangeAspect="1"/>
        </xdr:cNvPicPr>
      </xdr:nvPicPr>
      <xdr:blipFill>
        <a:blip xmlns:r="http://schemas.openxmlformats.org/officeDocument/2006/relationships" r:embed="rId7"/>
        <a:stretch>
          <a:fillRect/>
        </a:stretch>
      </xdr:blipFill>
      <xdr:spPr>
        <a:xfrm>
          <a:off x="6862761" y="307274"/>
          <a:ext cx="650742" cy="448769"/>
        </a:xfrm>
        <a:prstGeom prst="rect">
          <a:avLst/>
        </a:prstGeom>
      </xdr:spPr>
    </xdr:pic>
    <xdr:clientData/>
  </xdr:twoCellAnchor>
  <xdr:oneCellAnchor>
    <xdr:from>
      <xdr:col>4</xdr:col>
      <xdr:colOff>133351</xdr:colOff>
      <xdr:row>0</xdr:row>
      <xdr:rowOff>116774</xdr:rowOff>
    </xdr:from>
    <xdr:ext cx="531250" cy="446185"/>
    <xdr:pic>
      <xdr:nvPicPr>
        <xdr:cNvPr id="11" name="Imagen 10">
          <a:extLst>
            <a:ext uri="{FF2B5EF4-FFF2-40B4-BE49-F238E27FC236}">
              <a16:creationId xmlns:a16="http://schemas.microsoft.com/office/drawing/2014/main" id="{4788A227-4430-49CA-8933-6A9F711EF76D}"/>
            </a:ext>
          </a:extLst>
        </xdr:cNvPr>
        <xdr:cNvPicPr>
          <a:picLocks noChangeAspect="1"/>
        </xdr:cNvPicPr>
      </xdr:nvPicPr>
      <xdr:blipFill>
        <a:blip xmlns:r="http://schemas.openxmlformats.org/officeDocument/2006/relationships" r:embed="rId8"/>
        <a:stretch>
          <a:fillRect/>
        </a:stretch>
      </xdr:blipFill>
      <xdr:spPr>
        <a:xfrm>
          <a:off x="3467101" y="307274"/>
          <a:ext cx="531250" cy="446185"/>
        </a:xfrm>
        <a:prstGeom prst="rect">
          <a:avLst/>
        </a:prstGeom>
      </xdr:spPr>
    </xdr:pic>
    <xdr:clientData/>
  </xdr:oneCellAnchor>
  <xdr:oneCellAnchor>
    <xdr:from>
      <xdr:col>3</xdr:col>
      <xdr:colOff>209549</xdr:colOff>
      <xdr:row>0</xdr:row>
      <xdr:rowOff>116774</xdr:rowOff>
    </xdr:from>
    <xdr:ext cx="526365" cy="449100"/>
    <xdr:pic>
      <xdr:nvPicPr>
        <xdr:cNvPr id="12" name="Imagen 11">
          <a:extLst>
            <a:ext uri="{FF2B5EF4-FFF2-40B4-BE49-F238E27FC236}">
              <a16:creationId xmlns:a16="http://schemas.microsoft.com/office/drawing/2014/main" id="{186794F6-F909-436D-BBDD-785DBADF6063}"/>
            </a:ext>
          </a:extLst>
        </xdr:cNvPr>
        <xdr:cNvPicPr>
          <a:picLocks noChangeAspect="1"/>
        </xdr:cNvPicPr>
      </xdr:nvPicPr>
      <xdr:blipFill>
        <a:blip xmlns:r="http://schemas.openxmlformats.org/officeDocument/2006/relationships" r:embed="rId9"/>
        <a:stretch>
          <a:fillRect/>
        </a:stretch>
      </xdr:blipFill>
      <xdr:spPr>
        <a:xfrm>
          <a:off x="2686049" y="307274"/>
          <a:ext cx="526365" cy="449100"/>
        </a:xfrm>
        <a:prstGeom prst="rect">
          <a:avLst/>
        </a:prstGeom>
      </xdr:spPr>
    </xdr:pic>
    <xdr:clientData/>
  </xdr:oneCellAnchor>
  <xdr:oneCellAnchor>
    <xdr:from>
      <xdr:col>5</xdr:col>
      <xdr:colOff>161924</xdr:colOff>
      <xdr:row>0</xdr:row>
      <xdr:rowOff>116774</xdr:rowOff>
    </xdr:from>
    <xdr:ext cx="542205" cy="455387"/>
    <xdr:pic>
      <xdr:nvPicPr>
        <xdr:cNvPr id="13" name="Imagen 12">
          <a:extLst>
            <a:ext uri="{FF2B5EF4-FFF2-40B4-BE49-F238E27FC236}">
              <a16:creationId xmlns:a16="http://schemas.microsoft.com/office/drawing/2014/main" id="{266B5130-3740-4531-940E-BF15AB793CC1}"/>
            </a:ext>
          </a:extLst>
        </xdr:cNvPr>
        <xdr:cNvPicPr>
          <a:picLocks noChangeAspect="1"/>
        </xdr:cNvPicPr>
      </xdr:nvPicPr>
      <xdr:blipFill>
        <a:blip xmlns:r="http://schemas.openxmlformats.org/officeDocument/2006/relationships" r:embed="rId8"/>
        <a:stretch>
          <a:fillRect/>
        </a:stretch>
      </xdr:blipFill>
      <xdr:spPr>
        <a:xfrm>
          <a:off x="4352924" y="307274"/>
          <a:ext cx="542205" cy="455387"/>
        </a:xfrm>
        <a:prstGeom prst="rect">
          <a:avLst/>
        </a:prstGeom>
      </xdr:spPr>
    </xdr:pic>
    <xdr:clientData/>
  </xdr:oneCellAnchor>
  <xdr:oneCellAnchor>
    <xdr:from>
      <xdr:col>13</xdr:col>
      <xdr:colOff>219076</xdr:colOff>
      <xdr:row>0</xdr:row>
      <xdr:rowOff>126299</xdr:rowOff>
    </xdr:from>
    <xdr:ext cx="666749" cy="456999"/>
    <xdr:pic>
      <xdr:nvPicPr>
        <xdr:cNvPr id="14" name="Imagen 13">
          <a:extLst>
            <a:ext uri="{FF2B5EF4-FFF2-40B4-BE49-F238E27FC236}">
              <a16:creationId xmlns:a16="http://schemas.microsoft.com/office/drawing/2014/main" id="{88C77BF8-A56A-4005-A011-743E276F279A}"/>
            </a:ext>
          </a:extLst>
        </xdr:cNvPr>
        <xdr:cNvPicPr>
          <a:picLocks noChangeAspect="1"/>
        </xdr:cNvPicPr>
      </xdr:nvPicPr>
      <xdr:blipFill>
        <a:blip xmlns:r="http://schemas.openxmlformats.org/officeDocument/2006/relationships" r:embed="rId6"/>
        <a:stretch>
          <a:fillRect/>
        </a:stretch>
      </xdr:blipFill>
      <xdr:spPr>
        <a:xfrm>
          <a:off x="11610976" y="126299"/>
          <a:ext cx="666749" cy="456999"/>
        </a:xfrm>
        <a:prstGeom prst="rect">
          <a:avLst/>
        </a:prstGeom>
      </xdr:spPr>
    </xdr:pic>
    <xdr:clientData/>
  </xdr:oneCellAnchor>
  <xdr:oneCellAnchor>
    <xdr:from>
      <xdr:col>14</xdr:col>
      <xdr:colOff>180976</xdr:colOff>
      <xdr:row>0</xdr:row>
      <xdr:rowOff>126299</xdr:rowOff>
    </xdr:from>
    <xdr:ext cx="666749" cy="456999"/>
    <xdr:pic>
      <xdr:nvPicPr>
        <xdr:cNvPr id="15" name="Imagen 14">
          <a:extLst>
            <a:ext uri="{FF2B5EF4-FFF2-40B4-BE49-F238E27FC236}">
              <a16:creationId xmlns:a16="http://schemas.microsoft.com/office/drawing/2014/main" id="{81641249-F331-43A3-AD74-8F0CFE6F884D}"/>
            </a:ext>
          </a:extLst>
        </xdr:cNvPr>
        <xdr:cNvPicPr>
          <a:picLocks noChangeAspect="1"/>
        </xdr:cNvPicPr>
      </xdr:nvPicPr>
      <xdr:blipFill>
        <a:blip xmlns:r="http://schemas.openxmlformats.org/officeDocument/2006/relationships" r:embed="rId6"/>
        <a:stretch>
          <a:fillRect/>
        </a:stretch>
      </xdr:blipFill>
      <xdr:spPr>
        <a:xfrm>
          <a:off x="12582526" y="126299"/>
          <a:ext cx="666749" cy="456999"/>
        </a:xfrm>
        <a:prstGeom prst="rect">
          <a:avLst/>
        </a:prstGeom>
      </xdr:spPr>
    </xdr:pic>
    <xdr:clientData/>
  </xdr:oneCellAnchor>
  <xdr:oneCellAnchor>
    <xdr:from>
      <xdr:col>18</xdr:col>
      <xdr:colOff>9525</xdr:colOff>
      <xdr:row>23</xdr:row>
      <xdr:rowOff>0</xdr:rowOff>
    </xdr:from>
    <xdr:ext cx="1131735" cy="780474"/>
    <xdr:pic>
      <xdr:nvPicPr>
        <xdr:cNvPr id="22" name="Imagen 21">
          <a:extLst>
            <a:ext uri="{FF2B5EF4-FFF2-40B4-BE49-F238E27FC236}">
              <a16:creationId xmlns:a16="http://schemas.microsoft.com/office/drawing/2014/main" id="{D0580359-AA96-4B7D-A5DC-355CED37ED80}"/>
            </a:ext>
          </a:extLst>
        </xdr:cNvPr>
        <xdr:cNvPicPr>
          <a:picLocks noChangeAspect="1"/>
        </xdr:cNvPicPr>
      </xdr:nvPicPr>
      <xdr:blipFill>
        <a:blip xmlns:r="http://schemas.openxmlformats.org/officeDocument/2006/relationships" r:embed="rId7"/>
        <a:stretch>
          <a:fillRect/>
        </a:stretch>
      </xdr:blipFill>
      <xdr:spPr>
        <a:xfrm>
          <a:off x="3962400" y="10220325"/>
          <a:ext cx="1131735" cy="780474"/>
        </a:xfrm>
        <a:prstGeom prst="rect">
          <a:avLst/>
        </a:prstGeom>
      </xdr:spPr>
    </xdr:pic>
    <xdr:clientData/>
  </xdr:oneCellAnchor>
  <xdr:twoCellAnchor editAs="oneCell">
    <xdr:from>
      <xdr:col>17</xdr:col>
      <xdr:colOff>128586</xdr:colOff>
      <xdr:row>0</xdr:row>
      <xdr:rowOff>126299</xdr:rowOff>
    </xdr:from>
    <xdr:to>
      <xdr:col>17</xdr:col>
      <xdr:colOff>779328</xdr:colOff>
      <xdr:row>0</xdr:row>
      <xdr:rowOff>575068</xdr:rowOff>
    </xdr:to>
    <xdr:pic>
      <xdr:nvPicPr>
        <xdr:cNvPr id="23" name="Imagen 22">
          <a:extLst>
            <a:ext uri="{FF2B5EF4-FFF2-40B4-BE49-F238E27FC236}">
              <a16:creationId xmlns:a16="http://schemas.microsoft.com/office/drawing/2014/main" id="{EA2392D6-367F-4814-A5A3-CF4837731B6A}"/>
            </a:ext>
          </a:extLst>
        </xdr:cNvPr>
        <xdr:cNvPicPr>
          <a:picLocks noChangeAspect="1"/>
        </xdr:cNvPicPr>
      </xdr:nvPicPr>
      <xdr:blipFill>
        <a:blip xmlns:r="http://schemas.openxmlformats.org/officeDocument/2006/relationships" r:embed="rId7"/>
        <a:stretch>
          <a:fillRect/>
        </a:stretch>
      </xdr:blipFill>
      <xdr:spPr>
        <a:xfrm>
          <a:off x="15559086" y="126299"/>
          <a:ext cx="650742" cy="448769"/>
        </a:xfrm>
        <a:prstGeom prst="rect">
          <a:avLst/>
        </a:prstGeom>
      </xdr:spPr>
    </xdr:pic>
    <xdr:clientData/>
  </xdr:twoCellAnchor>
  <xdr:twoCellAnchor editAs="oneCell">
    <xdr:from>
      <xdr:col>18</xdr:col>
      <xdr:colOff>185736</xdr:colOff>
      <xdr:row>0</xdr:row>
      <xdr:rowOff>126299</xdr:rowOff>
    </xdr:from>
    <xdr:to>
      <xdr:col>18</xdr:col>
      <xdr:colOff>836478</xdr:colOff>
      <xdr:row>0</xdr:row>
      <xdr:rowOff>575068</xdr:rowOff>
    </xdr:to>
    <xdr:pic>
      <xdr:nvPicPr>
        <xdr:cNvPr id="24" name="Imagen 23">
          <a:extLst>
            <a:ext uri="{FF2B5EF4-FFF2-40B4-BE49-F238E27FC236}">
              <a16:creationId xmlns:a16="http://schemas.microsoft.com/office/drawing/2014/main" id="{975CFF4E-CF2B-4DE9-85CF-EAD632E85741}"/>
            </a:ext>
          </a:extLst>
        </xdr:cNvPr>
        <xdr:cNvPicPr>
          <a:picLocks noChangeAspect="1"/>
        </xdr:cNvPicPr>
      </xdr:nvPicPr>
      <xdr:blipFill>
        <a:blip xmlns:r="http://schemas.openxmlformats.org/officeDocument/2006/relationships" r:embed="rId7"/>
        <a:stretch>
          <a:fillRect/>
        </a:stretch>
      </xdr:blipFill>
      <xdr:spPr>
        <a:xfrm>
          <a:off x="16625886" y="126299"/>
          <a:ext cx="650742" cy="448769"/>
        </a:xfrm>
        <a:prstGeom prst="rect">
          <a:avLst/>
        </a:prstGeom>
      </xdr:spPr>
    </xdr:pic>
    <xdr:clientData/>
  </xdr:twoCellAnchor>
  <xdr:twoCellAnchor editAs="oneCell">
    <xdr:from>
      <xdr:col>19</xdr:col>
      <xdr:colOff>166686</xdr:colOff>
      <xdr:row>0</xdr:row>
      <xdr:rowOff>126299</xdr:rowOff>
    </xdr:from>
    <xdr:to>
      <xdr:col>19</xdr:col>
      <xdr:colOff>817428</xdr:colOff>
      <xdr:row>0</xdr:row>
      <xdr:rowOff>575068</xdr:rowOff>
    </xdr:to>
    <xdr:pic>
      <xdr:nvPicPr>
        <xdr:cNvPr id="25" name="Imagen 24">
          <a:extLst>
            <a:ext uri="{FF2B5EF4-FFF2-40B4-BE49-F238E27FC236}">
              <a16:creationId xmlns:a16="http://schemas.microsoft.com/office/drawing/2014/main" id="{B35C1383-40FC-442C-A720-FD9AB887B82C}"/>
            </a:ext>
          </a:extLst>
        </xdr:cNvPr>
        <xdr:cNvPicPr>
          <a:picLocks noChangeAspect="1"/>
        </xdr:cNvPicPr>
      </xdr:nvPicPr>
      <xdr:blipFill>
        <a:blip xmlns:r="http://schemas.openxmlformats.org/officeDocument/2006/relationships" r:embed="rId7"/>
        <a:stretch>
          <a:fillRect/>
        </a:stretch>
      </xdr:blipFill>
      <xdr:spPr>
        <a:xfrm>
          <a:off x="17616486" y="126299"/>
          <a:ext cx="650742" cy="448769"/>
        </a:xfrm>
        <a:prstGeom prst="rect">
          <a:avLst/>
        </a:prstGeom>
      </xdr:spPr>
    </xdr:pic>
    <xdr:clientData/>
  </xdr:twoCellAnchor>
  <xdr:twoCellAnchor editAs="oneCell">
    <xdr:from>
      <xdr:col>20</xdr:col>
      <xdr:colOff>204786</xdr:colOff>
      <xdr:row>0</xdr:row>
      <xdr:rowOff>126299</xdr:rowOff>
    </xdr:from>
    <xdr:to>
      <xdr:col>20</xdr:col>
      <xdr:colOff>855528</xdr:colOff>
      <xdr:row>0</xdr:row>
      <xdr:rowOff>575068</xdr:rowOff>
    </xdr:to>
    <xdr:pic>
      <xdr:nvPicPr>
        <xdr:cNvPr id="26" name="Imagen 25">
          <a:extLst>
            <a:ext uri="{FF2B5EF4-FFF2-40B4-BE49-F238E27FC236}">
              <a16:creationId xmlns:a16="http://schemas.microsoft.com/office/drawing/2014/main" id="{566175D9-611A-4456-8C46-0920DCBB2719}"/>
            </a:ext>
          </a:extLst>
        </xdr:cNvPr>
        <xdr:cNvPicPr>
          <a:picLocks noChangeAspect="1"/>
        </xdr:cNvPicPr>
      </xdr:nvPicPr>
      <xdr:blipFill>
        <a:blip xmlns:r="http://schemas.openxmlformats.org/officeDocument/2006/relationships" r:embed="rId7"/>
        <a:stretch>
          <a:fillRect/>
        </a:stretch>
      </xdr:blipFill>
      <xdr:spPr>
        <a:xfrm>
          <a:off x="18664236" y="126299"/>
          <a:ext cx="650742" cy="448769"/>
        </a:xfrm>
        <a:prstGeom prst="rect">
          <a:avLst/>
        </a:prstGeom>
      </xdr:spPr>
    </xdr:pic>
    <xdr:clientData/>
  </xdr:twoCellAnchor>
  <xdr:twoCellAnchor editAs="oneCell">
    <xdr:from>
      <xdr:col>21</xdr:col>
      <xdr:colOff>309561</xdr:colOff>
      <xdr:row>0</xdr:row>
      <xdr:rowOff>126299</xdr:rowOff>
    </xdr:from>
    <xdr:to>
      <xdr:col>21</xdr:col>
      <xdr:colOff>960303</xdr:colOff>
      <xdr:row>0</xdr:row>
      <xdr:rowOff>575068</xdr:rowOff>
    </xdr:to>
    <xdr:pic>
      <xdr:nvPicPr>
        <xdr:cNvPr id="27" name="Imagen 26">
          <a:extLst>
            <a:ext uri="{FF2B5EF4-FFF2-40B4-BE49-F238E27FC236}">
              <a16:creationId xmlns:a16="http://schemas.microsoft.com/office/drawing/2014/main" id="{C974EA32-0FFB-4B3A-966E-801D8673FD5F}"/>
            </a:ext>
          </a:extLst>
        </xdr:cNvPr>
        <xdr:cNvPicPr>
          <a:picLocks noChangeAspect="1"/>
        </xdr:cNvPicPr>
      </xdr:nvPicPr>
      <xdr:blipFill>
        <a:blip xmlns:r="http://schemas.openxmlformats.org/officeDocument/2006/relationships" r:embed="rId7"/>
        <a:stretch>
          <a:fillRect/>
        </a:stretch>
      </xdr:blipFill>
      <xdr:spPr>
        <a:xfrm>
          <a:off x="19778661" y="126299"/>
          <a:ext cx="650742" cy="448769"/>
        </a:xfrm>
        <a:prstGeom prst="rect">
          <a:avLst/>
        </a:prstGeom>
      </xdr:spPr>
    </xdr:pic>
    <xdr:clientData/>
  </xdr:twoCellAnchor>
  <xdr:twoCellAnchor>
    <xdr:from>
      <xdr:col>9</xdr:col>
      <xdr:colOff>104775</xdr:colOff>
      <xdr:row>0</xdr:row>
      <xdr:rowOff>123825</xdr:rowOff>
    </xdr:from>
    <xdr:to>
      <xdr:col>9</xdr:col>
      <xdr:colOff>771525</xdr:colOff>
      <xdr:row>0</xdr:row>
      <xdr:rowOff>600075</xdr:rowOff>
    </xdr:to>
    <xdr:grpSp>
      <xdr:nvGrpSpPr>
        <xdr:cNvPr id="29" name="Grupo 28">
          <a:extLst>
            <a:ext uri="{FF2B5EF4-FFF2-40B4-BE49-F238E27FC236}">
              <a16:creationId xmlns:a16="http://schemas.microsoft.com/office/drawing/2014/main" id="{B9AF2699-1A7C-4BE6-8F0E-55B8B4054A82}"/>
            </a:ext>
          </a:extLst>
        </xdr:cNvPr>
        <xdr:cNvGrpSpPr/>
      </xdr:nvGrpSpPr>
      <xdr:grpSpPr>
        <a:xfrm>
          <a:off x="8067675" y="123825"/>
          <a:ext cx="666750" cy="476250"/>
          <a:chOff x="3946527" y="4226673"/>
          <a:chExt cx="1155912" cy="802483"/>
        </a:xfrm>
      </xdr:grpSpPr>
      <xdr:pic>
        <xdr:nvPicPr>
          <xdr:cNvPr id="30" name="Imagen 29">
            <a:extLst>
              <a:ext uri="{FF2B5EF4-FFF2-40B4-BE49-F238E27FC236}">
                <a16:creationId xmlns:a16="http://schemas.microsoft.com/office/drawing/2014/main" id="{3CA67304-32E9-4412-899C-5B5BE9D531A8}"/>
              </a:ext>
            </a:extLst>
          </xdr:cNvPr>
          <xdr:cNvPicPr>
            <a:picLocks noChangeAspect="1"/>
          </xdr:cNvPicPr>
        </xdr:nvPicPr>
        <xdr:blipFill>
          <a:blip xmlns:r="http://schemas.openxmlformats.org/officeDocument/2006/relationships" r:embed="rId5"/>
          <a:stretch>
            <a:fillRect/>
          </a:stretch>
        </xdr:blipFill>
        <xdr:spPr>
          <a:xfrm>
            <a:off x="3946527" y="4226673"/>
            <a:ext cx="1155912" cy="802483"/>
          </a:xfrm>
          <a:prstGeom prst="rect">
            <a:avLst/>
          </a:prstGeom>
        </xdr:spPr>
      </xdr:pic>
      <xdr:cxnSp macro="">
        <xdr:nvCxnSpPr>
          <xdr:cNvPr id="31" name="Conector recto 30">
            <a:extLst>
              <a:ext uri="{FF2B5EF4-FFF2-40B4-BE49-F238E27FC236}">
                <a16:creationId xmlns:a16="http://schemas.microsoft.com/office/drawing/2014/main" id="{7CAA802C-BF7B-4D9C-8840-8D26DA46E9EB}"/>
              </a:ext>
            </a:extLst>
          </xdr:cNvPr>
          <xdr:cNvCxnSpPr/>
        </xdr:nvCxnSpPr>
        <xdr:spPr>
          <a:xfrm>
            <a:off x="4487741" y="4363794"/>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Conector recto 31">
            <a:extLst>
              <a:ext uri="{FF2B5EF4-FFF2-40B4-BE49-F238E27FC236}">
                <a16:creationId xmlns:a16="http://schemas.microsoft.com/office/drawing/2014/main" id="{C27D53CB-5097-45B3-BE5D-4EE9162CDF1A}"/>
              </a:ext>
            </a:extLst>
          </xdr:cNvPr>
          <xdr:cNvCxnSpPr/>
        </xdr:nvCxnSpPr>
        <xdr:spPr>
          <a:xfrm>
            <a:off x="4478948" y="4910014"/>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ector recto 32">
            <a:extLst>
              <a:ext uri="{FF2B5EF4-FFF2-40B4-BE49-F238E27FC236}">
                <a16:creationId xmlns:a16="http://schemas.microsoft.com/office/drawing/2014/main" id="{BD09151D-855F-4EAD-B6DD-1D9BE18B5DD6}"/>
              </a:ext>
            </a:extLst>
          </xdr:cNvPr>
          <xdr:cNvCxnSpPr/>
        </xdr:nvCxnSpPr>
        <xdr:spPr>
          <a:xfrm>
            <a:off x="4477481" y="494518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104776</xdr:colOff>
      <xdr:row>0</xdr:row>
      <xdr:rowOff>114300</xdr:rowOff>
    </xdr:from>
    <xdr:to>
      <xdr:col>10</xdr:col>
      <xdr:colOff>771526</xdr:colOff>
      <xdr:row>0</xdr:row>
      <xdr:rowOff>590550</xdr:rowOff>
    </xdr:to>
    <xdr:grpSp>
      <xdr:nvGrpSpPr>
        <xdr:cNvPr id="35" name="Grupo 34">
          <a:extLst>
            <a:ext uri="{FF2B5EF4-FFF2-40B4-BE49-F238E27FC236}">
              <a16:creationId xmlns:a16="http://schemas.microsoft.com/office/drawing/2014/main" id="{4587F66C-1150-4E82-89C1-CBD01548F364}"/>
            </a:ext>
          </a:extLst>
        </xdr:cNvPr>
        <xdr:cNvGrpSpPr/>
      </xdr:nvGrpSpPr>
      <xdr:grpSpPr>
        <a:xfrm>
          <a:off x="8924926" y="114300"/>
          <a:ext cx="666750" cy="476250"/>
          <a:chOff x="7889083" y="3282109"/>
          <a:chExt cx="1141839" cy="783956"/>
        </a:xfrm>
      </xdr:grpSpPr>
      <xdr:pic>
        <xdr:nvPicPr>
          <xdr:cNvPr id="36" name="Imagen 35">
            <a:extLst>
              <a:ext uri="{FF2B5EF4-FFF2-40B4-BE49-F238E27FC236}">
                <a16:creationId xmlns:a16="http://schemas.microsoft.com/office/drawing/2014/main" id="{00DB8360-F0B6-4C76-AE92-23705D1EA2C8}"/>
              </a:ext>
            </a:extLst>
          </xdr:cNvPr>
          <xdr:cNvPicPr>
            <a:picLocks noChangeAspect="1"/>
          </xdr:cNvPicPr>
        </xdr:nvPicPr>
        <xdr:blipFill>
          <a:blip xmlns:r="http://schemas.openxmlformats.org/officeDocument/2006/relationships" r:embed="rId6"/>
          <a:stretch>
            <a:fillRect/>
          </a:stretch>
        </xdr:blipFill>
        <xdr:spPr>
          <a:xfrm>
            <a:off x="7889083" y="3282109"/>
            <a:ext cx="1141839" cy="783956"/>
          </a:xfrm>
          <a:prstGeom prst="rect">
            <a:avLst/>
          </a:prstGeom>
        </xdr:spPr>
      </xdr:pic>
      <xdr:grpSp>
        <xdr:nvGrpSpPr>
          <xdr:cNvPr id="37" name="Grupo 36">
            <a:extLst>
              <a:ext uri="{FF2B5EF4-FFF2-40B4-BE49-F238E27FC236}">
                <a16:creationId xmlns:a16="http://schemas.microsoft.com/office/drawing/2014/main" id="{9A4A2D33-0F4E-43CB-9EC9-19CD5929A712}"/>
              </a:ext>
            </a:extLst>
          </xdr:cNvPr>
          <xdr:cNvGrpSpPr/>
        </xdr:nvGrpSpPr>
        <xdr:grpSpPr>
          <a:xfrm>
            <a:off x="8229049" y="3402623"/>
            <a:ext cx="83529" cy="578642"/>
            <a:chOff x="4303832" y="5273919"/>
            <a:chExt cx="83529" cy="583221"/>
          </a:xfrm>
        </xdr:grpSpPr>
        <xdr:cxnSp macro="">
          <xdr:nvCxnSpPr>
            <xdr:cNvPr id="38" name="Conector recto 37">
              <a:extLst>
                <a:ext uri="{FF2B5EF4-FFF2-40B4-BE49-F238E27FC236}">
                  <a16:creationId xmlns:a16="http://schemas.microsoft.com/office/drawing/2014/main" id="{9A9B30C3-3262-451C-ABDF-734B5ACCC735}"/>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Conector recto 38">
              <a:extLst>
                <a:ext uri="{FF2B5EF4-FFF2-40B4-BE49-F238E27FC236}">
                  <a16:creationId xmlns:a16="http://schemas.microsoft.com/office/drawing/2014/main" id="{FFAFD092-8E4D-49D1-9299-CE162AB5D4EE}"/>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Conector recto 39">
              <a:extLst>
                <a:ext uri="{FF2B5EF4-FFF2-40B4-BE49-F238E27FC236}">
                  <a16:creationId xmlns:a16="http://schemas.microsoft.com/office/drawing/2014/main" id="{1F7C31B9-28D9-4A02-AB61-C8B03E52D664}"/>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15</xdr:col>
      <xdr:colOff>219076</xdr:colOff>
      <xdr:row>0</xdr:row>
      <xdr:rowOff>142876</xdr:rowOff>
    </xdr:from>
    <xdr:to>
      <xdr:col>15</xdr:col>
      <xdr:colOff>885826</xdr:colOff>
      <xdr:row>0</xdr:row>
      <xdr:rowOff>581026</xdr:rowOff>
    </xdr:to>
    <xdr:grpSp>
      <xdr:nvGrpSpPr>
        <xdr:cNvPr id="41" name="Grupo 40">
          <a:extLst>
            <a:ext uri="{FF2B5EF4-FFF2-40B4-BE49-F238E27FC236}">
              <a16:creationId xmlns:a16="http://schemas.microsoft.com/office/drawing/2014/main" id="{37C1038B-1411-480F-96EA-9925ECC24650}"/>
            </a:ext>
          </a:extLst>
        </xdr:cNvPr>
        <xdr:cNvGrpSpPr/>
      </xdr:nvGrpSpPr>
      <xdr:grpSpPr>
        <a:xfrm>
          <a:off x="13630276" y="142876"/>
          <a:ext cx="666750" cy="438150"/>
          <a:chOff x="326233" y="8494666"/>
          <a:chExt cx="1141839" cy="782633"/>
        </a:xfrm>
      </xdr:grpSpPr>
      <xdr:pic>
        <xdr:nvPicPr>
          <xdr:cNvPr id="42" name="Imagen 41">
            <a:extLst>
              <a:ext uri="{FF2B5EF4-FFF2-40B4-BE49-F238E27FC236}">
                <a16:creationId xmlns:a16="http://schemas.microsoft.com/office/drawing/2014/main" id="{95468EC8-E05D-4908-8C42-3EF3FBCCB93F}"/>
              </a:ext>
            </a:extLst>
          </xdr:cNvPr>
          <xdr:cNvPicPr>
            <a:picLocks noChangeAspect="1"/>
          </xdr:cNvPicPr>
        </xdr:nvPicPr>
        <xdr:blipFill>
          <a:blip xmlns:r="http://schemas.openxmlformats.org/officeDocument/2006/relationships" r:embed="rId6"/>
          <a:stretch>
            <a:fillRect/>
          </a:stretch>
        </xdr:blipFill>
        <xdr:spPr>
          <a:xfrm>
            <a:off x="326233" y="8494666"/>
            <a:ext cx="1141839" cy="782633"/>
          </a:xfrm>
          <a:prstGeom prst="rect">
            <a:avLst/>
          </a:prstGeom>
        </xdr:spPr>
      </xdr:pic>
      <xdr:grpSp>
        <xdr:nvGrpSpPr>
          <xdr:cNvPr id="43" name="Grupo 42">
            <a:extLst>
              <a:ext uri="{FF2B5EF4-FFF2-40B4-BE49-F238E27FC236}">
                <a16:creationId xmlns:a16="http://schemas.microsoft.com/office/drawing/2014/main" id="{9B777127-C278-42CC-8219-559523FC9D08}"/>
              </a:ext>
            </a:extLst>
          </xdr:cNvPr>
          <xdr:cNvGrpSpPr/>
        </xdr:nvGrpSpPr>
        <xdr:grpSpPr>
          <a:xfrm>
            <a:off x="642938" y="8596313"/>
            <a:ext cx="83529" cy="578641"/>
            <a:chOff x="4303832" y="5273919"/>
            <a:chExt cx="83529" cy="583221"/>
          </a:xfrm>
        </xdr:grpSpPr>
        <xdr:cxnSp macro="">
          <xdr:nvCxnSpPr>
            <xdr:cNvPr id="44" name="Conector recto 43">
              <a:extLst>
                <a:ext uri="{FF2B5EF4-FFF2-40B4-BE49-F238E27FC236}">
                  <a16:creationId xmlns:a16="http://schemas.microsoft.com/office/drawing/2014/main" id="{CDA50099-1F6B-420B-842B-3BB93FDB0207}"/>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Conector recto 44">
              <a:extLst>
                <a:ext uri="{FF2B5EF4-FFF2-40B4-BE49-F238E27FC236}">
                  <a16:creationId xmlns:a16="http://schemas.microsoft.com/office/drawing/2014/main" id="{4E58D1D6-03C9-4F29-AE26-B024E24B2FB1}"/>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Conector recto 45">
              <a:extLst>
                <a:ext uri="{FF2B5EF4-FFF2-40B4-BE49-F238E27FC236}">
                  <a16:creationId xmlns:a16="http://schemas.microsoft.com/office/drawing/2014/main" id="{80413CF6-5E28-4A31-9C73-C88E7BFB3AE3}"/>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15</xdr:col>
      <xdr:colOff>371476</xdr:colOff>
      <xdr:row>0</xdr:row>
      <xdr:rowOff>295276</xdr:rowOff>
    </xdr:from>
    <xdr:to>
      <xdr:col>16</xdr:col>
      <xdr:colOff>28576</xdr:colOff>
      <xdr:row>1</xdr:row>
      <xdr:rowOff>57151</xdr:rowOff>
    </xdr:to>
    <xdr:grpSp>
      <xdr:nvGrpSpPr>
        <xdr:cNvPr id="47" name="Grupo 46">
          <a:extLst>
            <a:ext uri="{FF2B5EF4-FFF2-40B4-BE49-F238E27FC236}">
              <a16:creationId xmlns:a16="http://schemas.microsoft.com/office/drawing/2014/main" id="{E21BDE62-DA5F-46F7-BE06-51CE3A1E5714}"/>
            </a:ext>
          </a:extLst>
        </xdr:cNvPr>
        <xdr:cNvGrpSpPr/>
      </xdr:nvGrpSpPr>
      <xdr:grpSpPr>
        <a:xfrm>
          <a:off x="13782676" y="295276"/>
          <a:ext cx="666750" cy="438150"/>
          <a:chOff x="326233" y="8494666"/>
          <a:chExt cx="1141839" cy="782633"/>
        </a:xfrm>
      </xdr:grpSpPr>
      <xdr:pic>
        <xdr:nvPicPr>
          <xdr:cNvPr id="48" name="Imagen 47">
            <a:extLst>
              <a:ext uri="{FF2B5EF4-FFF2-40B4-BE49-F238E27FC236}">
                <a16:creationId xmlns:a16="http://schemas.microsoft.com/office/drawing/2014/main" id="{19B2323A-E2EC-4506-AD69-53F03F20B9F6}"/>
              </a:ext>
            </a:extLst>
          </xdr:cNvPr>
          <xdr:cNvPicPr>
            <a:picLocks noChangeAspect="1"/>
          </xdr:cNvPicPr>
        </xdr:nvPicPr>
        <xdr:blipFill>
          <a:blip xmlns:r="http://schemas.openxmlformats.org/officeDocument/2006/relationships" r:embed="rId6"/>
          <a:stretch>
            <a:fillRect/>
          </a:stretch>
        </xdr:blipFill>
        <xdr:spPr>
          <a:xfrm>
            <a:off x="326233" y="8494666"/>
            <a:ext cx="1141839" cy="782633"/>
          </a:xfrm>
          <a:prstGeom prst="rect">
            <a:avLst/>
          </a:prstGeom>
        </xdr:spPr>
      </xdr:pic>
      <xdr:grpSp>
        <xdr:nvGrpSpPr>
          <xdr:cNvPr id="49" name="Grupo 48">
            <a:extLst>
              <a:ext uri="{FF2B5EF4-FFF2-40B4-BE49-F238E27FC236}">
                <a16:creationId xmlns:a16="http://schemas.microsoft.com/office/drawing/2014/main" id="{14419AEC-05C7-4554-9C71-2D3DAB8D406A}"/>
              </a:ext>
            </a:extLst>
          </xdr:cNvPr>
          <xdr:cNvGrpSpPr/>
        </xdr:nvGrpSpPr>
        <xdr:grpSpPr>
          <a:xfrm>
            <a:off x="642938" y="8596313"/>
            <a:ext cx="83529" cy="578641"/>
            <a:chOff x="4303832" y="5273919"/>
            <a:chExt cx="83529" cy="583221"/>
          </a:xfrm>
        </xdr:grpSpPr>
        <xdr:cxnSp macro="">
          <xdr:nvCxnSpPr>
            <xdr:cNvPr id="50" name="Conector recto 49">
              <a:extLst>
                <a:ext uri="{FF2B5EF4-FFF2-40B4-BE49-F238E27FC236}">
                  <a16:creationId xmlns:a16="http://schemas.microsoft.com/office/drawing/2014/main" id="{66068C30-5C91-4C36-ADBF-03F5C81A41C8}"/>
                </a:ext>
              </a:extLst>
            </xdr:cNvPr>
            <xdr:cNvCxnSpPr/>
          </xdr:nvCxnSpPr>
          <xdr:spPr>
            <a:xfrm>
              <a:off x="4314092" y="5273919"/>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1" name="Conector recto 50">
              <a:extLst>
                <a:ext uri="{FF2B5EF4-FFF2-40B4-BE49-F238E27FC236}">
                  <a16:creationId xmlns:a16="http://schemas.microsoft.com/office/drawing/2014/main" id="{5283023E-A297-4F4A-85A2-C57CDA1364BF}"/>
                </a:ext>
              </a:extLst>
            </xdr:cNvPr>
            <xdr:cNvCxnSpPr/>
          </xdr:nvCxnSpPr>
          <xdr:spPr>
            <a:xfrm>
              <a:off x="4305299" y="5821972"/>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2" name="Conector recto 51">
              <a:extLst>
                <a:ext uri="{FF2B5EF4-FFF2-40B4-BE49-F238E27FC236}">
                  <a16:creationId xmlns:a16="http://schemas.microsoft.com/office/drawing/2014/main" id="{CAD4C275-78F0-4679-A9DC-18B115A0A391}"/>
                </a:ext>
              </a:extLst>
            </xdr:cNvPr>
            <xdr:cNvCxnSpPr/>
          </xdr:nvCxnSpPr>
          <xdr:spPr>
            <a:xfrm>
              <a:off x="4303832" y="5857140"/>
              <a:ext cx="73269"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122959</xdr:rowOff>
    </xdr:from>
    <xdr:to>
      <xdr:col>1</xdr:col>
      <xdr:colOff>629787</xdr:colOff>
      <xdr:row>0</xdr:row>
      <xdr:rowOff>397279</xdr:rowOff>
    </xdr:to>
    <xdr:pic>
      <xdr:nvPicPr>
        <xdr:cNvPr id="4" name="19 Imagen" descr="Logo Bticino hoja mem.jpg">
          <a:extLst>
            <a:ext uri="{FF2B5EF4-FFF2-40B4-BE49-F238E27FC236}">
              <a16:creationId xmlns:a16="http://schemas.microsoft.com/office/drawing/2014/main" id="{496F2048-D66A-4C9E-93BC-4BAD312C98FB}"/>
            </a:ext>
          </a:extLst>
        </xdr:cNvPr>
        <xdr:cNvPicPr>
          <a:picLocks noChangeAspect="1"/>
        </xdr:cNvPicPr>
      </xdr:nvPicPr>
      <xdr:blipFill>
        <a:blip xmlns:r="http://schemas.openxmlformats.org/officeDocument/2006/relationships" r:embed="rId1" cstate="print"/>
        <a:srcRect/>
        <a:stretch>
          <a:fillRect/>
        </a:stretch>
      </xdr:blipFill>
      <xdr:spPr bwMode="auto">
        <a:xfrm>
          <a:off x="38100" y="122959"/>
          <a:ext cx="1267962" cy="2743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729D5-E165-4038-B032-DD1AB131A5BD}">
  <dimension ref="A1:E270"/>
  <sheetViews>
    <sheetView zoomScale="110" zoomScaleNormal="110" workbookViewId="0">
      <pane ySplit="2" topLeftCell="A33" activePane="bottomLeft" state="frozen"/>
      <selection pane="bottomLeft" activeCell="E40" sqref="E40"/>
    </sheetView>
  </sheetViews>
  <sheetFormatPr baseColWidth="10" defaultColWidth="11.42578125" defaultRowHeight="12.75" customHeight="1" x14ac:dyDescent="0.2"/>
  <cols>
    <col min="1" max="1" width="10.7109375" style="16" customWidth="1"/>
    <col min="2" max="2" width="9" style="13" customWidth="1"/>
    <col min="3" max="3" width="13.42578125" style="5" bestFit="1" customWidth="1"/>
    <col min="4" max="4" width="3" style="5" customWidth="1"/>
    <col min="5" max="5" width="75.5703125" style="5" customWidth="1"/>
    <col min="6" max="16384" width="11.42578125" style="2"/>
  </cols>
  <sheetData>
    <row r="1" spans="1:5" s="9" customFormat="1" ht="42.75" customHeight="1" x14ac:dyDescent="0.25">
      <c r="A1" s="14"/>
      <c r="B1" s="10"/>
      <c r="C1" s="126"/>
      <c r="D1" s="126"/>
      <c r="E1" s="126"/>
    </row>
    <row r="2" spans="1:5" ht="24.75" customHeight="1" x14ac:dyDescent="0.2">
      <c r="A2" s="15"/>
      <c r="B2" s="11" t="s">
        <v>0</v>
      </c>
      <c r="C2" s="1" t="s">
        <v>1</v>
      </c>
      <c r="D2" s="1"/>
      <c r="E2" s="1" t="s">
        <v>2</v>
      </c>
    </row>
    <row r="3" spans="1:5" s="4" customFormat="1" ht="15" x14ac:dyDescent="0.25">
      <c r="A3" s="17"/>
      <c r="B3" s="12" t="s">
        <v>499</v>
      </c>
      <c r="C3" s="7"/>
      <c r="D3" s="7"/>
      <c r="E3" s="7"/>
    </row>
    <row r="4" spans="1:5" s="27" customFormat="1" ht="14.25" x14ac:dyDescent="0.2">
      <c r="A4" s="21"/>
      <c r="B4" s="3" t="s">
        <v>498</v>
      </c>
      <c r="C4" s="3" t="s">
        <v>435</v>
      </c>
      <c r="D4" s="3"/>
      <c r="E4" s="28" t="s">
        <v>497</v>
      </c>
    </row>
    <row r="5" spans="1:5" s="27" customFormat="1" ht="14.25" x14ac:dyDescent="0.2">
      <c r="A5" s="21"/>
      <c r="B5" s="3" t="s">
        <v>496</v>
      </c>
      <c r="C5" s="3" t="s">
        <v>435</v>
      </c>
      <c r="D5" s="3"/>
      <c r="E5" s="28" t="s">
        <v>495</v>
      </c>
    </row>
    <row r="6" spans="1:5" s="27" customFormat="1" ht="14.25" x14ac:dyDescent="0.2">
      <c r="A6" s="21"/>
      <c r="B6" s="3" t="s">
        <v>494</v>
      </c>
      <c r="C6" s="3" t="s">
        <v>435</v>
      </c>
      <c r="D6" s="3"/>
      <c r="E6" s="28" t="s">
        <v>493</v>
      </c>
    </row>
    <row r="7" spans="1:5" s="27" customFormat="1" ht="14.25" x14ac:dyDescent="0.2">
      <c r="A7" s="21"/>
      <c r="B7" s="3" t="s">
        <v>492</v>
      </c>
      <c r="C7" s="3" t="s">
        <v>435</v>
      </c>
      <c r="D7" s="3"/>
      <c r="E7" s="28" t="s">
        <v>491</v>
      </c>
    </row>
    <row r="8" spans="1:5" s="27" customFormat="1" ht="14.25" x14ac:dyDescent="0.2">
      <c r="A8" s="21"/>
      <c r="B8" s="19" t="s">
        <v>490</v>
      </c>
      <c r="C8" s="3" t="s">
        <v>435</v>
      </c>
      <c r="D8" s="3"/>
      <c r="E8" s="3" t="s">
        <v>489</v>
      </c>
    </row>
    <row r="9" spans="1:5" s="27" customFormat="1" ht="14.25" x14ac:dyDescent="0.2">
      <c r="A9" s="21"/>
      <c r="B9" s="3" t="s">
        <v>488</v>
      </c>
      <c r="C9" s="3" t="s">
        <v>435</v>
      </c>
      <c r="D9" s="3"/>
      <c r="E9" s="28" t="s">
        <v>487</v>
      </c>
    </row>
    <row r="10" spans="1:5" s="27" customFormat="1" ht="14.25" x14ac:dyDescent="0.2">
      <c r="A10" s="31" t="s">
        <v>8</v>
      </c>
      <c r="B10" s="20" t="s">
        <v>486</v>
      </c>
      <c r="C10" s="8" t="s">
        <v>435</v>
      </c>
      <c r="D10" s="8"/>
      <c r="E10" s="8" t="s">
        <v>485</v>
      </c>
    </row>
    <row r="11" spans="1:5" s="27" customFormat="1" ht="14.25" x14ac:dyDescent="0.2">
      <c r="A11" s="31" t="s">
        <v>8</v>
      </c>
      <c r="B11" s="8" t="s">
        <v>484</v>
      </c>
      <c r="C11" s="8" t="s">
        <v>435</v>
      </c>
      <c r="D11" s="8"/>
      <c r="E11" s="34" t="s">
        <v>483</v>
      </c>
    </row>
    <row r="12" spans="1:5" s="27" customFormat="1" ht="14.25" x14ac:dyDescent="0.2">
      <c r="A12" s="21"/>
      <c r="B12" s="19" t="s">
        <v>482</v>
      </c>
      <c r="C12" s="3" t="s">
        <v>435</v>
      </c>
      <c r="D12" s="3"/>
      <c r="E12" s="3" t="s">
        <v>481</v>
      </c>
    </row>
    <row r="13" spans="1:5" s="27" customFormat="1" ht="14.25" x14ac:dyDescent="0.2">
      <c r="A13" s="21"/>
      <c r="B13" s="3" t="s">
        <v>480</v>
      </c>
      <c r="C13" s="3" t="s">
        <v>435</v>
      </c>
      <c r="D13" s="3"/>
      <c r="E13" s="28" t="s">
        <v>479</v>
      </c>
    </row>
    <row r="14" spans="1:5" s="4" customFormat="1" ht="15" x14ac:dyDescent="0.25">
      <c r="A14" s="32"/>
      <c r="B14" s="19" t="s">
        <v>478</v>
      </c>
      <c r="C14" s="3" t="s">
        <v>435</v>
      </c>
      <c r="D14" s="3"/>
      <c r="E14" s="3" t="s">
        <v>477</v>
      </c>
    </row>
    <row r="15" spans="1:5" s="4" customFormat="1" ht="15" x14ac:dyDescent="0.25">
      <c r="A15" s="32"/>
      <c r="B15" s="19"/>
      <c r="C15" s="3"/>
      <c r="D15" s="3"/>
      <c r="E15" s="3"/>
    </row>
    <row r="16" spans="1:5" s="4" customFormat="1" ht="15" x14ac:dyDescent="0.25">
      <c r="A16" s="21"/>
      <c r="B16" s="19" t="s">
        <v>476</v>
      </c>
      <c r="C16" s="3" t="s">
        <v>435</v>
      </c>
      <c r="D16" s="3"/>
      <c r="E16" s="3" t="s">
        <v>475</v>
      </c>
    </row>
    <row r="17" spans="1:5" s="4" customFormat="1" ht="15" x14ac:dyDescent="0.25">
      <c r="A17" s="32"/>
      <c r="B17" s="19" t="s">
        <v>474</v>
      </c>
      <c r="C17" s="3" t="s">
        <v>435</v>
      </c>
      <c r="D17" s="3"/>
      <c r="E17" s="3" t="s">
        <v>473</v>
      </c>
    </row>
    <row r="18" spans="1:5" s="4" customFormat="1" ht="15" x14ac:dyDescent="0.25">
      <c r="A18" s="21"/>
      <c r="B18" s="19" t="s">
        <v>472</v>
      </c>
      <c r="C18" s="3" t="s">
        <v>435</v>
      </c>
      <c r="D18" s="3"/>
      <c r="E18" s="3" t="s">
        <v>471</v>
      </c>
    </row>
    <row r="19" spans="1:5" s="4" customFormat="1" ht="15" x14ac:dyDescent="0.25">
      <c r="A19" s="21"/>
      <c r="B19" s="19" t="s">
        <v>470</v>
      </c>
      <c r="C19" s="3" t="s">
        <v>435</v>
      </c>
      <c r="D19" s="3"/>
      <c r="E19" s="3" t="s">
        <v>469</v>
      </c>
    </row>
    <row r="20" spans="1:5" s="4" customFormat="1" ht="15" x14ac:dyDescent="0.25">
      <c r="A20" s="21"/>
      <c r="B20" s="19" t="s">
        <v>468</v>
      </c>
      <c r="C20" s="3" t="s">
        <v>435</v>
      </c>
      <c r="D20" s="3"/>
      <c r="E20" s="3" t="s">
        <v>467</v>
      </c>
    </row>
    <row r="21" spans="1:5" s="4" customFormat="1" ht="15" x14ac:dyDescent="0.25">
      <c r="A21" s="21"/>
      <c r="B21" s="19" t="s">
        <v>466</v>
      </c>
      <c r="C21" s="3" t="s">
        <v>435</v>
      </c>
      <c r="D21" s="3"/>
      <c r="E21" s="3" t="s">
        <v>465</v>
      </c>
    </row>
    <row r="22" spans="1:5" s="4" customFormat="1" ht="15" x14ac:dyDescent="0.25">
      <c r="A22" s="21"/>
      <c r="B22" s="19" t="s">
        <v>464</v>
      </c>
      <c r="C22" s="3" t="s">
        <v>435</v>
      </c>
      <c r="D22" s="3"/>
      <c r="E22" s="3" t="s">
        <v>463</v>
      </c>
    </row>
    <row r="23" spans="1:5" s="4" customFormat="1" ht="15" x14ac:dyDescent="0.25">
      <c r="A23" s="21"/>
      <c r="B23" s="3" t="s">
        <v>462</v>
      </c>
      <c r="C23" s="3" t="s">
        <v>435</v>
      </c>
      <c r="D23" s="3"/>
      <c r="E23" s="28" t="s">
        <v>461</v>
      </c>
    </row>
    <row r="24" spans="1:5" s="4" customFormat="1" ht="15" x14ac:dyDescent="0.25">
      <c r="A24" s="21"/>
      <c r="B24" s="19" t="s">
        <v>460</v>
      </c>
      <c r="C24" s="3" t="s">
        <v>435</v>
      </c>
      <c r="D24" s="3"/>
      <c r="E24" s="3" t="s">
        <v>459</v>
      </c>
    </row>
    <row r="25" spans="1:5" s="4" customFormat="1" ht="15" x14ac:dyDescent="0.25">
      <c r="A25" s="21"/>
      <c r="B25" s="19" t="s">
        <v>458</v>
      </c>
      <c r="C25" s="3" t="s">
        <v>435</v>
      </c>
      <c r="D25" s="3"/>
      <c r="E25" s="3" t="s">
        <v>457</v>
      </c>
    </row>
    <row r="26" spans="1:5" s="4" customFormat="1" ht="15" x14ac:dyDescent="0.25">
      <c r="A26" s="21"/>
      <c r="B26" s="19" t="s">
        <v>456</v>
      </c>
      <c r="C26" s="3" t="s">
        <v>435</v>
      </c>
      <c r="D26" s="3"/>
      <c r="E26" s="3" t="s">
        <v>455</v>
      </c>
    </row>
    <row r="27" spans="1:5" s="4" customFormat="1" ht="15" x14ac:dyDescent="0.25">
      <c r="A27" s="21"/>
      <c r="B27" s="19" t="s">
        <v>454</v>
      </c>
      <c r="C27" s="3" t="s">
        <v>435</v>
      </c>
      <c r="D27" s="3"/>
      <c r="E27" s="3" t="s">
        <v>453</v>
      </c>
    </row>
    <row r="28" spans="1:5" s="4" customFormat="1" ht="15" x14ac:dyDescent="0.25">
      <c r="A28" s="21"/>
      <c r="B28" s="19" t="s">
        <v>452</v>
      </c>
      <c r="C28" s="3" t="s">
        <v>435</v>
      </c>
      <c r="D28" s="3"/>
      <c r="E28" s="3" t="s">
        <v>451</v>
      </c>
    </row>
    <row r="29" spans="1:5" s="4" customFormat="1" ht="15" x14ac:dyDescent="0.25">
      <c r="A29" s="21"/>
      <c r="B29" s="19" t="s">
        <v>450</v>
      </c>
      <c r="C29" s="3" t="s">
        <v>435</v>
      </c>
      <c r="D29" s="3"/>
      <c r="E29" s="3" t="s">
        <v>449</v>
      </c>
    </row>
    <row r="30" spans="1:5" s="4" customFormat="1" ht="15" x14ac:dyDescent="0.25">
      <c r="A30" s="21"/>
      <c r="B30" s="19" t="s">
        <v>448</v>
      </c>
      <c r="C30" s="3" t="s">
        <v>435</v>
      </c>
      <c r="D30" s="3"/>
      <c r="E30" s="3" t="s">
        <v>447</v>
      </c>
    </row>
    <row r="31" spans="1:5" s="4" customFormat="1" ht="15" x14ac:dyDescent="0.25">
      <c r="A31" s="31" t="s">
        <v>8</v>
      </c>
      <c r="B31" s="20" t="s">
        <v>446</v>
      </c>
      <c r="C31" s="8" t="s">
        <v>435</v>
      </c>
      <c r="D31" s="8"/>
      <c r="E31" s="8" t="s">
        <v>445</v>
      </c>
    </row>
    <row r="32" spans="1:5" s="4" customFormat="1" ht="15" x14ac:dyDescent="0.25">
      <c r="A32" s="31" t="s">
        <v>8</v>
      </c>
      <c r="B32" s="20" t="s">
        <v>444</v>
      </c>
      <c r="C32" s="8" t="s">
        <v>435</v>
      </c>
      <c r="D32" s="8"/>
      <c r="E32" s="8" t="s">
        <v>443</v>
      </c>
    </row>
    <row r="33" spans="1:5" s="4" customFormat="1" ht="15" x14ac:dyDescent="0.25">
      <c r="A33" s="31" t="s">
        <v>8</v>
      </c>
      <c r="B33" s="20" t="s">
        <v>442</v>
      </c>
      <c r="C33" s="8" t="s">
        <v>435</v>
      </c>
      <c r="D33" s="8"/>
      <c r="E33" s="8" t="s">
        <v>441</v>
      </c>
    </row>
    <row r="34" spans="1:5" s="4" customFormat="1" ht="15" x14ac:dyDescent="0.25">
      <c r="A34" s="31" t="s">
        <v>8</v>
      </c>
      <c r="B34" s="20" t="s">
        <v>440</v>
      </c>
      <c r="C34" s="8" t="s">
        <v>435</v>
      </c>
      <c r="D34" s="8"/>
      <c r="E34" s="8" t="s">
        <v>439</v>
      </c>
    </row>
    <row r="35" spans="1:5" s="4" customFormat="1" ht="15" x14ac:dyDescent="0.25">
      <c r="A35" s="31" t="s">
        <v>8</v>
      </c>
      <c r="B35" s="20" t="s">
        <v>438</v>
      </c>
      <c r="C35" s="8" t="s">
        <v>435</v>
      </c>
      <c r="D35" s="8"/>
      <c r="E35" s="8" t="s">
        <v>437</v>
      </c>
    </row>
    <row r="36" spans="1:5" s="4" customFormat="1" ht="15" x14ac:dyDescent="0.25">
      <c r="A36" s="31" t="s">
        <v>8</v>
      </c>
      <c r="B36" s="8" t="s">
        <v>436</v>
      </c>
      <c r="C36" s="8" t="s">
        <v>435</v>
      </c>
      <c r="D36" s="8"/>
      <c r="E36" s="34" t="s">
        <v>434</v>
      </c>
    </row>
    <row r="37" spans="1:5" s="4" customFormat="1" ht="15" x14ac:dyDescent="0.25">
      <c r="A37" s="31" t="s">
        <v>8</v>
      </c>
      <c r="B37" s="20" t="s">
        <v>552</v>
      </c>
      <c r="C37" s="8" t="s">
        <v>435</v>
      </c>
      <c r="D37" s="8"/>
      <c r="E37" s="8" t="s">
        <v>555</v>
      </c>
    </row>
    <row r="38" spans="1:5" s="4" customFormat="1" ht="15" x14ac:dyDescent="0.25">
      <c r="A38" s="31" t="s">
        <v>8</v>
      </c>
      <c r="B38" s="20" t="s">
        <v>553</v>
      </c>
      <c r="C38" s="8" t="s">
        <v>435</v>
      </c>
      <c r="D38" s="8"/>
      <c r="E38" s="8" t="s">
        <v>556</v>
      </c>
    </row>
    <row r="39" spans="1:5" s="4" customFormat="1" ht="15" x14ac:dyDescent="0.25">
      <c r="A39" s="31" t="s">
        <v>8</v>
      </c>
      <c r="B39" s="8" t="s">
        <v>554</v>
      </c>
      <c r="C39" s="8" t="s">
        <v>435</v>
      </c>
      <c r="D39" s="8"/>
      <c r="E39" s="34" t="s">
        <v>557</v>
      </c>
    </row>
    <row r="40" spans="1:5" s="4" customFormat="1" ht="15" x14ac:dyDescent="0.25">
      <c r="A40" s="17"/>
      <c r="B40" s="12" t="s">
        <v>500</v>
      </c>
      <c r="C40" s="7"/>
      <c r="D40" s="7"/>
      <c r="E40" s="7"/>
    </row>
    <row r="41" spans="1:5" s="27" customFormat="1" ht="14.25" x14ac:dyDescent="0.2">
      <c r="A41" s="21"/>
      <c r="B41" s="3" t="s">
        <v>9</v>
      </c>
      <c r="C41" s="3" t="s">
        <v>415</v>
      </c>
      <c r="D41" s="3"/>
      <c r="E41" s="28" t="s">
        <v>217</v>
      </c>
    </row>
    <row r="42" spans="1:5" s="27" customFormat="1" ht="14.25" x14ac:dyDescent="0.2">
      <c r="A42" s="21"/>
      <c r="B42" s="3" t="s">
        <v>10</v>
      </c>
      <c r="C42" s="3" t="s">
        <v>415</v>
      </c>
      <c r="D42" s="3"/>
      <c r="E42" s="28" t="s">
        <v>218</v>
      </c>
    </row>
    <row r="43" spans="1:5" s="27" customFormat="1" ht="14.25" x14ac:dyDescent="0.2">
      <c r="A43" s="21"/>
      <c r="B43" s="3" t="s">
        <v>11</v>
      </c>
      <c r="C43" s="3" t="s">
        <v>415</v>
      </c>
      <c r="D43" s="3"/>
      <c r="E43" s="28" t="s">
        <v>219</v>
      </c>
    </row>
    <row r="44" spans="1:5" s="27" customFormat="1" ht="14.25" x14ac:dyDescent="0.2">
      <c r="A44" s="21"/>
      <c r="B44" s="3" t="s">
        <v>12</v>
      </c>
      <c r="C44" s="3" t="s">
        <v>415</v>
      </c>
      <c r="D44" s="3"/>
      <c r="E44" s="28" t="s">
        <v>220</v>
      </c>
    </row>
    <row r="45" spans="1:5" s="27" customFormat="1" ht="14.25" x14ac:dyDescent="0.2">
      <c r="A45" s="21"/>
      <c r="B45" s="19" t="s">
        <v>65</v>
      </c>
      <c r="C45" s="3" t="s">
        <v>415</v>
      </c>
      <c r="D45" s="3"/>
      <c r="E45" s="3" t="s">
        <v>266</v>
      </c>
    </row>
    <row r="46" spans="1:5" s="27" customFormat="1" ht="14.25" x14ac:dyDescent="0.2">
      <c r="A46" s="21"/>
      <c r="B46" s="3"/>
      <c r="C46" s="3"/>
      <c r="D46" s="3"/>
      <c r="E46" s="28"/>
    </row>
    <row r="47" spans="1:5" s="27" customFormat="1" ht="14.25" x14ac:dyDescent="0.2">
      <c r="A47" s="21"/>
      <c r="B47" s="19" t="s">
        <v>148</v>
      </c>
      <c r="C47" s="3" t="s">
        <v>415</v>
      </c>
      <c r="D47" s="3"/>
      <c r="E47" s="3" t="s">
        <v>349</v>
      </c>
    </row>
    <row r="48" spans="1:5" s="27" customFormat="1" ht="14.25" x14ac:dyDescent="0.2">
      <c r="A48" s="21"/>
      <c r="B48" s="19" t="s">
        <v>147</v>
      </c>
      <c r="C48" s="3" t="s">
        <v>415</v>
      </c>
      <c r="D48" s="3"/>
      <c r="E48" s="3" t="s">
        <v>348</v>
      </c>
    </row>
    <row r="49" spans="1:5" s="27" customFormat="1" ht="14.25" x14ac:dyDescent="0.2">
      <c r="A49" s="21"/>
      <c r="B49" s="3"/>
      <c r="C49" s="3"/>
      <c r="D49" s="3"/>
      <c r="E49" s="28"/>
    </row>
    <row r="50" spans="1:5" s="27" customFormat="1" ht="14.25" x14ac:dyDescent="0.2">
      <c r="A50" s="21"/>
      <c r="B50" s="3" t="s">
        <v>16</v>
      </c>
      <c r="C50" s="3" t="s">
        <v>415</v>
      </c>
      <c r="D50" s="3"/>
      <c r="E50" s="28" t="s">
        <v>221</v>
      </c>
    </row>
    <row r="51" spans="1:5" s="4" customFormat="1" ht="12.75" customHeight="1" x14ac:dyDescent="0.25">
      <c r="A51" s="32"/>
      <c r="B51" s="19" t="s">
        <v>17</v>
      </c>
      <c r="C51" s="3" t="s">
        <v>415</v>
      </c>
      <c r="D51" s="3"/>
      <c r="E51" s="3" t="s">
        <v>222</v>
      </c>
    </row>
    <row r="52" spans="1:5" s="4" customFormat="1" ht="12.75" customHeight="1" x14ac:dyDescent="0.25">
      <c r="A52" s="21"/>
      <c r="B52" s="19" t="s">
        <v>18</v>
      </c>
      <c r="C52" s="3" t="s">
        <v>415</v>
      </c>
      <c r="D52" s="3"/>
      <c r="E52" s="3" t="s">
        <v>223</v>
      </c>
    </row>
    <row r="53" spans="1:5" s="4" customFormat="1" ht="12.75" customHeight="1" x14ac:dyDescent="0.25">
      <c r="A53" s="32"/>
      <c r="B53" s="19" t="s">
        <v>22</v>
      </c>
      <c r="C53" s="3" t="s">
        <v>415</v>
      </c>
      <c r="D53" s="3"/>
      <c r="E53" s="3" t="s">
        <v>227</v>
      </c>
    </row>
    <row r="54" spans="1:5" s="4" customFormat="1" ht="12.75" customHeight="1" x14ac:dyDescent="0.25">
      <c r="A54" s="21"/>
      <c r="B54" s="19" t="s">
        <v>23</v>
      </c>
      <c r="C54" s="3" t="s">
        <v>415</v>
      </c>
      <c r="D54" s="3"/>
      <c r="E54" s="3" t="s">
        <v>228</v>
      </c>
    </row>
    <row r="55" spans="1:5" s="4" customFormat="1" ht="12.75" customHeight="1" x14ac:dyDescent="0.25">
      <c r="A55" s="21"/>
      <c r="B55" s="19" t="s">
        <v>24</v>
      </c>
      <c r="C55" s="3" t="s">
        <v>415</v>
      </c>
      <c r="D55" s="3"/>
      <c r="E55" s="3" t="s">
        <v>229</v>
      </c>
    </row>
    <row r="56" spans="1:5" s="4" customFormat="1" ht="12.75" customHeight="1" x14ac:dyDescent="0.25">
      <c r="A56" s="21"/>
      <c r="B56" s="19" t="s">
        <v>25</v>
      </c>
      <c r="C56" s="3" t="s">
        <v>415</v>
      </c>
      <c r="D56" s="3"/>
      <c r="E56" s="3" t="s">
        <v>230</v>
      </c>
    </row>
    <row r="57" spans="1:5" s="4" customFormat="1" ht="12.75" customHeight="1" x14ac:dyDescent="0.25">
      <c r="A57" s="21"/>
      <c r="B57" s="19" t="s">
        <v>26</v>
      </c>
      <c r="C57" s="3" t="s">
        <v>415</v>
      </c>
      <c r="D57" s="3"/>
      <c r="E57" s="3" t="s">
        <v>231</v>
      </c>
    </row>
    <row r="58" spans="1:5" s="4" customFormat="1" ht="12.75" customHeight="1" x14ac:dyDescent="0.25">
      <c r="A58" s="21"/>
      <c r="B58" s="19" t="s">
        <v>27</v>
      </c>
      <c r="C58" s="3" t="s">
        <v>415</v>
      </c>
      <c r="D58" s="3"/>
      <c r="E58" s="3" t="s">
        <v>232</v>
      </c>
    </row>
    <row r="59" spans="1:5" s="4" customFormat="1" ht="12.75" customHeight="1" x14ac:dyDescent="0.25">
      <c r="A59" s="21"/>
      <c r="B59" s="19"/>
      <c r="C59" s="3"/>
      <c r="D59" s="3"/>
      <c r="E59" s="3"/>
    </row>
    <row r="60" spans="1:5" s="4" customFormat="1" ht="12.75" customHeight="1" x14ac:dyDescent="0.25">
      <c r="A60" s="31" t="s">
        <v>8</v>
      </c>
      <c r="B60" s="20" t="s">
        <v>13</v>
      </c>
      <c r="C60" s="8" t="s">
        <v>415</v>
      </c>
      <c r="D60" s="8"/>
      <c r="E60" s="8" t="s">
        <v>419</v>
      </c>
    </row>
    <row r="61" spans="1:5" s="4" customFormat="1" ht="12.75" customHeight="1" x14ac:dyDescent="0.25">
      <c r="A61" s="31" t="s">
        <v>8</v>
      </c>
      <c r="B61" s="20" t="s">
        <v>14</v>
      </c>
      <c r="C61" s="8" t="s">
        <v>415</v>
      </c>
      <c r="D61" s="8"/>
      <c r="E61" s="8" t="s">
        <v>420</v>
      </c>
    </row>
    <row r="62" spans="1:5" s="4" customFormat="1" ht="12.75" customHeight="1" x14ac:dyDescent="0.25">
      <c r="A62" s="31" t="s">
        <v>8</v>
      </c>
      <c r="B62" s="8" t="s">
        <v>15</v>
      </c>
      <c r="C62" s="8" t="s">
        <v>415</v>
      </c>
      <c r="D62" s="8"/>
      <c r="E62" s="34" t="s">
        <v>421</v>
      </c>
    </row>
    <row r="63" spans="1:5" s="4" customFormat="1" ht="12.75" customHeight="1" x14ac:dyDescent="0.25">
      <c r="A63" s="31" t="s">
        <v>8</v>
      </c>
      <c r="B63" s="20" t="s">
        <v>19</v>
      </c>
      <c r="C63" s="8" t="s">
        <v>415</v>
      </c>
      <c r="D63" s="8"/>
      <c r="E63" s="8" t="s">
        <v>224</v>
      </c>
    </row>
    <row r="64" spans="1:5" s="4" customFormat="1" ht="12.75" customHeight="1" x14ac:dyDescent="0.25">
      <c r="A64" s="31" t="s">
        <v>8</v>
      </c>
      <c r="B64" s="20" t="s">
        <v>20</v>
      </c>
      <c r="C64" s="8" t="s">
        <v>415</v>
      </c>
      <c r="D64" s="8"/>
      <c r="E64" s="8" t="s">
        <v>225</v>
      </c>
    </row>
    <row r="65" spans="1:5" s="4" customFormat="1" ht="12.75" customHeight="1" x14ac:dyDescent="0.25">
      <c r="A65" s="31" t="s">
        <v>8</v>
      </c>
      <c r="B65" s="20" t="s">
        <v>21</v>
      </c>
      <c r="C65" s="8" t="s">
        <v>415</v>
      </c>
      <c r="D65" s="8"/>
      <c r="E65" s="8" t="s">
        <v>226</v>
      </c>
    </row>
    <row r="66" spans="1:5" s="4" customFormat="1" ht="12.75" customHeight="1" x14ac:dyDescent="0.25">
      <c r="A66" s="21"/>
      <c r="B66" s="19"/>
      <c r="C66" s="3"/>
      <c r="D66" s="3"/>
      <c r="E66" s="3"/>
    </row>
    <row r="67" spans="1:5" s="4" customFormat="1" ht="12.75" customHeight="1" x14ac:dyDescent="0.25">
      <c r="A67" s="32"/>
      <c r="B67" s="19" t="s">
        <v>33</v>
      </c>
      <c r="C67" s="3" t="s">
        <v>415</v>
      </c>
      <c r="D67" s="3"/>
      <c r="E67" s="3" t="s">
        <v>238</v>
      </c>
    </row>
    <row r="68" spans="1:5" s="4" customFormat="1" ht="12.75" customHeight="1" x14ac:dyDescent="0.25">
      <c r="A68" s="32"/>
      <c r="B68" s="19" t="s">
        <v>34</v>
      </c>
      <c r="C68" s="3" t="s">
        <v>415</v>
      </c>
      <c r="D68" s="3"/>
      <c r="E68" s="3" t="s">
        <v>239</v>
      </c>
    </row>
    <row r="69" spans="1:5" s="4" customFormat="1" ht="12.75" customHeight="1" x14ac:dyDescent="0.25">
      <c r="A69" s="22"/>
      <c r="B69" s="19" t="s">
        <v>35</v>
      </c>
      <c r="C69" s="3" t="s">
        <v>415</v>
      </c>
      <c r="D69" s="3"/>
      <c r="E69" s="3" t="s">
        <v>240</v>
      </c>
    </row>
    <row r="70" spans="1:5" s="4" customFormat="1" ht="12.75" customHeight="1" x14ac:dyDescent="0.25">
      <c r="A70" s="21"/>
      <c r="B70" s="19" t="s">
        <v>36</v>
      </c>
      <c r="C70" s="3" t="s">
        <v>415</v>
      </c>
      <c r="D70" s="3"/>
      <c r="E70" s="3" t="s">
        <v>422</v>
      </c>
    </row>
    <row r="71" spans="1:5" s="4" customFormat="1" ht="12.75" customHeight="1" x14ac:dyDescent="0.25">
      <c r="A71" s="21"/>
      <c r="B71" s="19" t="s">
        <v>37</v>
      </c>
      <c r="C71" s="3" t="s">
        <v>415</v>
      </c>
      <c r="D71" s="3"/>
      <c r="E71" s="3" t="s">
        <v>423</v>
      </c>
    </row>
    <row r="72" spans="1:5" s="4" customFormat="1" ht="12.75" customHeight="1" x14ac:dyDescent="0.25">
      <c r="A72" s="21"/>
      <c r="B72" s="3" t="s">
        <v>38</v>
      </c>
      <c r="C72" s="3" t="s">
        <v>415</v>
      </c>
      <c r="D72" s="3"/>
      <c r="E72" s="28" t="s">
        <v>424</v>
      </c>
    </row>
    <row r="73" spans="1:5" s="4" customFormat="1" ht="12.75" customHeight="1" x14ac:dyDescent="0.25">
      <c r="A73" s="21"/>
      <c r="B73" s="3"/>
      <c r="C73" s="3"/>
      <c r="D73" s="3"/>
      <c r="E73" s="28"/>
    </row>
    <row r="74" spans="1:5" s="4" customFormat="1" ht="12.75" customHeight="1" x14ac:dyDescent="0.25">
      <c r="A74" s="21"/>
      <c r="B74" s="19" t="s">
        <v>28</v>
      </c>
      <c r="C74" s="3" t="s">
        <v>415</v>
      </c>
      <c r="D74" s="3"/>
      <c r="E74" s="3" t="s">
        <v>233</v>
      </c>
    </row>
    <row r="75" spans="1:5" s="4" customFormat="1" ht="12.75" customHeight="1" x14ac:dyDescent="0.25">
      <c r="A75" s="22"/>
      <c r="B75" s="19" t="s">
        <v>29</v>
      </c>
      <c r="C75" s="3" t="s">
        <v>415</v>
      </c>
      <c r="D75" s="3"/>
      <c r="E75" s="3" t="s">
        <v>234</v>
      </c>
    </row>
    <row r="76" spans="1:5" s="4" customFormat="1" ht="12.75" customHeight="1" x14ac:dyDescent="0.25">
      <c r="A76" s="21"/>
      <c r="B76" s="19" t="s">
        <v>30</v>
      </c>
      <c r="C76" s="3" t="s">
        <v>415</v>
      </c>
      <c r="D76" s="3"/>
      <c r="E76" s="3" t="s">
        <v>235</v>
      </c>
    </row>
    <row r="77" spans="1:5" s="4" customFormat="1" ht="12.75" customHeight="1" x14ac:dyDescent="0.25">
      <c r="A77" s="22"/>
      <c r="B77" s="19" t="s">
        <v>31</v>
      </c>
      <c r="C77" s="3" t="s">
        <v>415</v>
      </c>
      <c r="D77" s="3"/>
      <c r="E77" s="3" t="s">
        <v>236</v>
      </c>
    </row>
    <row r="78" spans="1:5" s="4" customFormat="1" ht="12.75" customHeight="1" x14ac:dyDescent="0.25">
      <c r="A78" s="31" t="s">
        <v>8</v>
      </c>
      <c r="B78" s="20" t="s">
        <v>32</v>
      </c>
      <c r="C78" s="8" t="s">
        <v>415</v>
      </c>
      <c r="D78" s="8"/>
      <c r="E78" s="8" t="s">
        <v>237</v>
      </c>
    </row>
    <row r="79" spans="1:5" s="4" customFormat="1" ht="12.75" customHeight="1" x14ac:dyDescent="0.25">
      <c r="A79" s="31" t="s">
        <v>8</v>
      </c>
      <c r="B79" s="20" t="s">
        <v>39</v>
      </c>
      <c r="C79" s="8" t="s">
        <v>415</v>
      </c>
      <c r="D79" s="8"/>
      <c r="E79" s="8" t="s">
        <v>241</v>
      </c>
    </row>
    <row r="80" spans="1:5" s="4" customFormat="1" ht="12.75" customHeight="1" x14ac:dyDescent="0.25">
      <c r="A80" s="31" t="s">
        <v>8</v>
      </c>
      <c r="B80" s="20" t="s">
        <v>40</v>
      </c>
      <c r="C80" s="8" t="s">
        <v>415</v>
      </c>
      <c r="D80" s="8"/>
      <c r="E80" s="8" t="s">
        <v>242</v>
      </c>
    </row>
    <row r="81" spans="1:5" s="4" customFormat="1" ht="12.75" customHeight="1" x14ac:dyDescent="0.25">
      <c r="A81" s="22"/>
      <c r="B81" s="19"/>
      <c r="C81" s="3"/>
      <c r="D81" s="3"/>
      <c r="E81" s="3"/>
    </row>
    <row r="82" spans="1:5" s="4" customFormat="1" ht="12.75" customHeight="1" x14ac:dyDescent="0.25">
      <c r="A82" s="22"/>
      <c r="B82" s="19" t="s">
        <v>41</v>
      </c>
      <c r="C82" s="3" t="s">
        <v>415</v>
      </c>
      <c r="D82" s="3"/>
      <c r="E82" s="3" t="s">
        <v>243</v>
      </c>
    </row>
    <row r="83" spans="1:5" s="4" customFormat="1" ht="12.75" customHeight="1" x14ac:dyDescent="0.25">
      <c r="A83" s="21"/>
      <c r="B83" s="19" t="s">
        <v>42</v>
      </c>
      <c r="C83" s="3" t="s">
        <v>415</v>
      </c>
      <c r="D83" s="3"/>
      <c r="E83" s="3" t="s">
        <v>3</v>
      </c>
    </row>
    <row r="84" spans="1:5" s="4" customFormat="1" ht="12.75" customHeight="1" x14ac:dyDescent="0.25">
      <c r="A84" s="21"/>
      <c r="B84" s="19" t="s">
        <v>43</v>
      </c>
      <c r="C84" s="3" t="s">
        <v>415</v>
      </c>
      <c r="D84" s="3"/>
      <c r="E84" s="3" t="s">
        <v>244</v>
      </c>
    </row>
    <row r="85" spans="1:5" s="4" customFormat="1" ht="12.75" customHeight="1" x14ac:dyDescent="0.25">
      <c r="A85" s="32"/>
      <c r="B85" s="19" t="s">
        <v>44</v>
      </c>
      <c r="C85" s="3" t="s">
        <v>415</v>
      </c>
      <c r="D85" s="3"/>
      <c r="E85" s="3" t="s">
        <v>245</v>
      </c>
    </row>
    <row r="86" spans="1:5" s="4" customFormat="1" ht="12.75" customHeight="1" x14ac:dyDescent="0.25">
      <c r="A86" s="32"/>
      <c r="B86" s="19"/>
      <c r="C86" s="3"/>
      <c r="D86" s="3"/>
      <c r="E86" s="3"/>
    </row>
    <row r="87" spans="1:5" s="4" customFormat="1" ht="12.75" customHeight="1" x14ac:dyDescent="0.25">
      <c r="A87" s="32"/>
      <c r="B87" s="19" t="s">
        <v>45</v>
      </c>
      <c r="C87" s="3" t="s">
        <v>415</v>
      </c>
      <c r="D87" s="3"/>
      <c r="E87" s="3" t="s">
        <v>246</v>
      </c>
    </row>
    <row r="88" spans="1:5" s="4" customFormat="1" ht="12.75" customHeight="1" x14ac:dyDescent="0.25">
      <c r="A88" s="32"/>
      <c r="B88" s="19" t="s">
        <v>46</v>
      </c>
      <c r="C88" s="3" t="s">
        <v>415</v>
      </c>
      <c r="D88" s="3"/>
      <c r="E88" s="3" t="s">
        <v>247</v>
      </c>
    </row>
    <row r="89" spans="1:5" s="4" customFormat="1" ht="12.75" customHeight="1" x14ac:dyDescent="0.25">
      <c r="A89" s="32"/>
      <c r="B89" s="19" t="s">
        <v>47</v>
      </c>
      <c r="C89" s="3" t="s">
        <v>415</v>
      </c>
      <c r="D89" s="3"/>
      <c r="E89" s="3" t="s">
        <v>248</v>
      </c>
    </row>
    <row r="90" spans="1:5" s="4" customFormat="1" ht="12.75" customHeight="1" x14ac:dyDescent="0.25">
      <c r="A90" s="21"/>
      <c r="B90" s="19" t="s">
        <v>48</v>
      </c>
      <c r="C90" s="3" t="s">
        <v>415</v>
      </c>
      <c r="D90" s="3"/>
      <c r="E90" s="3" t="s">
        <v>249</v>
      </c>
    </row>
    <row r="91" spans="1:5" s="4" customFormat="1" ht="12.75" customHeight="1" x14ac:dyDescent="0.25">
      <c r="A91" s="32"/>
      <c r="B91" s="19" t="s">
        <v>49</v>
      </c>
      <c r="C91" s="3" t="s">
        <v>415</v>
      </c>
      <c r="D91" s="3"/>
      <c r="E91" s="3" t="s">
        <v>250</v>
      </c>
    </row>
    <row r="92" spans="1:5" s="4" customFormat="1" ht="12.75" customHeight="1" x14ac:dyDescent="0.25">
      <c r="A92" s="32"/>
      <c r="B92" s="19" t="s">
        <v>50</v>
      </c>
      <c r="C92" s="3" t="s">
        <v>415</v>
      </c>
      <c r="D92" s="3"/>
      <c r="E92" s="3" t="s">
        <v>251</v>
      </c>
    </row>
    <row r="93" spans="1:5" s="4" customFormat="1" ht="12.75" customHeight="1" x14ac:dyDescent="0.25">
      <c r="A93" s="31" t="s">
        <v>8</v>
      </c>
      <c r="B93" s="20" t="s">
        <v>51</v>
      </c>
      <c r="C93" s="8" t="s">
        <v>415</v>
      </c>
      <c r="D93" s="8"/>
      <c r="E93" s="8" t="s">
        <v>252</v>
      </c>
    </row>
    <row r="94" spans="1:5" s="4" customFormat="1" ht="12.75" customHeight="1" x14ac:dyDescent="0.25">
      <c r="A94" s="31" t="s">
        <v>8</v>
      </c>
      <c r="B94" s="20" t="s">
        <v>52</v>
      </c>
      <c r="C94" s="8" t="s">
        <v>415</v>
      </c>
      <c r="D94" s="8"/>
      <c r="E94" s="8" t="s">
        <v>253</v>
      </c>
    </row>
    <row r="95" spans="1:5" s="4" customFormat="1" ht="12.75" customHeight="1" x14ac:dyDescent="0.25">
      <c r="A95" s="31" t="s">
        <v>8</v>
      </c>
      <c r="B95" s="20" t="s">
        <v>53</v>
      </c>
      <c r="C95" s="8" t="s">
        <v>415</v>
      </c>
      <c r="D95" s="8"/>
      <c r="E95" s="8" t="s">
        <v>254</v>
      </c>
    </row>
    <row r="96" spans="1:5" s="4" customFormat="1" ht="12.75" customHeight="1" x14ac:dyDescent="0.25">
      <c r="A96" s="31" t="s">
        <v>8</v>
      </c>
      <c r="B96" s="20" t="s">
        <v>54</v>
      </c>
      <c r="C96" s="8" t="s">
        <v>415</v>
      </c>
      <c r="D96" s="8"/>
      <c r="E96" s="8" t="s">
        <v>255</v>
      </c>
    </row>
    <row r="97" spans="1:5" s="4" customFormat="1" ht="12.75" customHeight="1" x14ac:dyDescent="0.25">
      <c r="A97" s="31" t="s">
        <v>8</v>
      </c>
      <c r="B97" s="20" t="s">
        <v>55</v>
      </c>
      <c r="C97" s="8" t="s">
        <v>415</v>
      </c>
      <c r="D97" s="8"/>
      <c r="E97" s="8" t="s">
        <v>256</v>
      </c>
    </row>
    <row r="98" spans="1:5" s="4" customFormat="1" ht="12.75" customHeight="1" x14ac:dyDescent="0.25">
      <c r="A98" s="31" t="s">
        <v>8</v>
      </c>
      <c r="B98" s="20" t="s">
        <v>56</v>
      </c>
      <c r="C98" s="8" t="s">
        <v>415</v>
      </c>
      <c r="D98" s="8"/>
      <c r="E98" s="8" t="s">
        <v>257</v>
      </c>
    </row>
    <row r="99" spans="1:5" s="4" customFormat="1" ht="12.75" customHeight="1" x14ac:dyDescent="0.25">
      <c r="A99" s="31" t="s">
        <v>8</v>
      </c>
      <c r="B99" s="35" t="s">
        <v>57</v>
      </c>
      <c r="C99" s="8" t="s">
        <v>415</v>
      </c>
      <c r="D99" s="36"/>
      <c r="E99" s="36" t="s">
        <v>258</v>
      </c>
    </row>
    <row r="100" spans="1:5" s="4" customFormat="1" ht="12.75" customHeight="1" x14ac:dyDescent="0.25">
      <c r="A100" s="31" t="s">
        <v>8</v>
      </c>
      <c r="B100" s="20" t="s">
        <v>58</v>
      </c>
      <c r="C100" s="8" t="s">
        <v>415</v>
      </c>
      <c r="D100" s="8"/>
      <c r="E100" s="8" t="s">
        <v>259</v>
      </c>
    </row>
    <row r="101" spans="1:5" s="4" customFormat="1" ht="12.75" customHeight="1" x14ac:dyDescent="0.25">
      <c r="A101" s="31" t="s">
        <v>8</v>
      </c>
      <c r="B101" s="20" t="s">
        <v>59</v>
      </c>
      <c r="C101" s="8" t="s">
        <v>415</v>
      </c>
      <c r="D101" s="8"/>
      <c r="E101" s="8" t="s">
        <v>260</v>
      </c>
    </row>
    <row r="102" spans="1:5" s="4" customFormat="1" ht="12.75" customHeight="1" x14ac:dyDescent="0.25">
      <c r="A102" s="31" t="s">
        <v>8</v>
      </c>
      <c r="B102" s="20" t="s">
        <v>60</v>
      </c>
      <c r="C102" s="8" t="s">
        <v>415</v>
      </c>
      <c r="D102" s="8"/>
      <c r="E102" s="8" t="s">
        <v>261</v>
      </c>
    </row>
    <row r="103" spans="1:5" s="4" customFormat="1" ht="12.75" customHeight="1" x14ac:dyDescent="0.25">
      <c r="A103" s="31" t="s">
        <v>8</v>
      </c>
      <c r="B103" s="20" t="s">
        <v>61</v>
      </c>
      <c r="C103" s="8" t="s">
        <v>415</v>
      </c>
      <c r="D103" s="8"/>
      <c r="E103" s="8" t="s">
        <v>262</v>
      </c>
    </row>
    <row r="104" spans="1:5" s="4" customFormat="1" ht="12.75" customHeight="1" x14ac:dyDescent="0.25">
      <c r="A104" s="31" t="s">
        <v>8</v>
      </c>
      <c r="B104" s="20" t="s">
        <v>62</v>
      </c>
      <c r="C104" s="8" t="s">
        <v>415</v>
      </c>
      <c r="D104" s="8"/>
      <c r="E104" s="8" t="s">
        <v>263</v>
      </c>
    </row>
    <row r="105" spans="1:5" s="4" customFormat="1" ht="12.75" customHeight="1" x14ac:dyDescent="0.25">
      <c r="A105" s="31" t="s">
        <v>8</v>
      </c>
      <c r="B105" s="35" t="s">
        <v>63</v>
      </c>
      <c r="C105" s="8" t="s">
        <v>415</v>
      </c>
      <c r="D105" s="36"/>
      <c r="E105" s="36" t="s">
        <v>264</v>
      </c>
    </row>
    <row r="106" spans="1:5" s="4" customFormat="1" ht="12.75" customHeight="1" x14ac:dyDescent="0.25">
      <c r="A106" s="31" t="s">
        <v>8</v>
      </c>
      <c r="B106" s="20" t="s">
        <v>64</v>
      </c>
      <c r="C106" s="8" t="s">
        <v>415</v>
      </c>
      <c r="D106" s="8"/>
      <c r="E106" s="8" t="s">
        <v>265</v>
      </c>
    </row>
    <row r="107" spans="1:5" s="4" customFormat="1" ht="12.75" customHeight="1" x14ac:dyDescent="0.25">
      <c r="A107" s="21"/>
      <c r="B107" s="19"/>
      <c r="C107" s="3"/>
      <c r="D107" s="3"/>
      <c r="E107" s="3"/>
    </row>
    <row r="108" spans="1:5" s="4" customFormat="1" ht="12.75" customHeight="1" x14ac:dyDescent="0.25">
      <c r="A108" s="21"/>
      <c r="B108" s="19" t="s">
        <v>66</v>
      </c>
      <c r="C108" s="3" t="s">
        <v>415</v>
      </c>
      <c r="D108" s="3"/>
      <c r="E108" s="3" t="s">
        <v>267</v>
      </c>
    </row>
    <row r="109" spans="1:5" s="4" customFormat="1" ht="12.75" customHeight="1" x14ac:dyDescent="0.25">
      <c r="A109" s="21"/>
      <c r="B109" s="19" t="s">
        <v>67</v>
      </c>
      <c r="C109" s="3" t="s">
        <v>415</v>
      </c>
      <c r="D109" s="3"/>
      <c r="E109" s="3" t="s">
        <v>268</v>
      </c>
    </row>
    <row r="110" spans="1:5" s="27" customFormat="1" ht="14.25" x14ac:dyDescent="0.2">
      <c r="A110" s="21"/>
      <c r="B110" s="3" t="s">
        <v>68</v>
      </c>
      <c r="C110" s="3" t="s">
        <v>415</v>
      </c>
      <c r="D110" s="3"/>
      <c r="E110" s="28" t="s">
        <v>269</v>
      </c>
    </row>
    <row r="111" spans="1:5" s="27" customFormat="1" ht="14.25" x14ac:dyDescent="0.2">
      <c r="A111" s="21"/>
      <c r="B111" s="3"/>
      <c r="C111" s="3"/>
      <c r="D111" s="3"/>
      <c r="E111" s="28"/>
    </row>
    <row r="112" spans="1:5" s="27" customFormat="1" ht="14.25" x14ac:dyDescent="0.2">
      <c r="A112" s="21"/>
      <c r="B112" s="3" t="s">
        <v>69</v>
      </c>
      <c r="C112" s="3" t="s">
        <v>415</v>
      </c>
      <c r="D112" s="3"/>
      <c r="E112" s="28" t="s">
        <v>270</v>
      </c>
    </row>
    <row r="113" spans="1:5" s="27" customFormat="1" ht="14.25" x14ac:dyDescent="0.2">
      <c r="A113" s="21"/>
      <c r="B113" s="3" t="s">
        <v>70</v>
      </c>
      <c r="C113" s="3" t="s">
        <v>415</v>
      </c>
      <c r="D113" s="3"/>
      <c r="E113" s="28" t="s">
        <v>271</v>
      </c>
    </row>
    <row r="114" spans="1:5" s="27" customFormat="1" ht="14.25" x14ac:dyDescent="0.2">
      <c r="A114" s="21"/>
      <c r="B114" s="3" t="s">
        <v>71</v>
      </c>
      <c r="C114" s="3" t="s">
        <v>415</v>
      </c>
      <c r="D114" s="3"/>
      <c r="E114" s="28" t="s">
        <v>272</v>
      </c>
    </row>
    <row r="115" spans="1:5" s="4" customFormat="1" ht="12.75" customHeight="1" x14ac:dyDescent="0.25">
      <c r="A115" s="21"/>
      <c r="B115" s="19" t="s">
        <v>72</v>
      </c>
      <c r="C115" s="3" t="s">
        <v>415</v>
      </c>
      <c r="D115" s="3"/>
      <c r="E115" s="3" t="s">
        <v>273</v>
      </c>
    </row>
    <row r="116" spans="1:5" s="4" customFormat="1" ht="12.75" customHeight="1" x14ac:dyDescent="0.25">
      <c r="A116" s="21"/>
      <c r="B116" s="19" t="s">
        <v>73</v>
      </c>
      <c r="C116" s="3" t="s">
        <v>415</v>
      </c>
      <c r="D116" s="3"/>
      <c r="E116" s="3" t="s">
        <v>274</v>
      </c>
    </row>
    <row r="117" spans="1:5" s="27" customFormat="1" ht="14.25" x14ac:dyDescent="0.2">
      <c r="A117" s="21"/>
      <c r="B117" s="3" t="s">
        <v>74</v>
      </c>
      <c r="C117" s="3" t="s">
        <v>415</v>
      </c>
      <c r="D117" s="3"/>
      <c r="E117" s="28" t="s">
        <v>275</v>
      </c>
    </row>
    <row r="118" spans="1:5" s="27" customFormat="1" ht="14.25" x14ac:dyDescent="0.2">
      <c r="A118" s="21"/>
      <c r="B118" s="3" t="s">
        <v>75</v>
      </c>
      <c r="C118" s="3" t="s">
        <v>415</v>
      </c>
      <c r="D118" s="3"/>
      <c r="E118" s="28" t="s">
        <v>276</v>
      </c>
    </row>
    <row r="119" spans="1:5" s="4" customFormat="1" ht="12.75" customHeight="1" x14ac:dyDescent="0.25">
      <c r="A119" s="22"/>
      <c r="B119" s="19" t="s">
        <v>76</v>
      </c>
      <c r="C119" s="3" t="s">
        <v>415</v>
      </c>
      <c r="D119" s="3"/>
      <c r="E119" s="3" t="s">
        <v>277</v>
      </c>
    </row>
    <row r="120" spans="1:5" s="4" customFormat="1" ht="12.75" customHeight="1" x14ac:dyDescent="0.25">
      <c r="A120" s="22"/>
      <c r="B120" s="19" t="s">
        <v>77</v>
      </c>
      <c r="C120" s="3" t="s">
        <v>415</v>
      </c>
      <c r="D120" s="3"/>
      <c r="E120" s="3" t="s">
        <v>278</v>
      </c>
    </row>
    <row r="121" spans="1:5" s="4" customFormat="1" ht="12.75" customHeight="1" x14ac:dyDescent="0.25">
      <c r="A121" s="31" t="s">
        <v>8</v>
      </c>
      <c r="B121" s="20" t="s">
        <v>78</v>
      </c>
      <c r="C121" s="8" t="s">
        <v>415</v>
      </c>
      <c r="D121" s="8"/>
      <c r="E121" s="8" t="s">
        <v>279</v>
      </c>
    </row>
    <row r="122" spans="1:5" s="4" customFormat="1" ht="12.75" customHeight="1" x14ac:dyDescent="0.25">
      <c r="A122" s="31" t="s">
        <v>8</v>
      </c>
      <c r="B122" s="20" t="s">
        <v>79</v>
      </c>
      <c r="C122" s="8" t="s">
        <v>415</v>
      </c>
      <c r="D122" s="8"/>
      <c r="E122" s="8" t="s">
        <v>280</v>
      </c>
    </row>
    <row r="123" spans="1:5" s="4" customFormat="1" ht="12.75" customHeight="1" x14ac:dyDescent="0.25">
      <c r="A123" s="31" t="s">
        <v>8</v>
      </c>
      <c r="B123" s="20" t="s">
        <v>80</v>
      </c>
      <c r="C123" s="8" t="s">
        <v>415</v>
      </c>
      <c r="D123" s="8"/>
      <c r="E123" s="8" t="s">
        <v>281</v>
      </c>
    </row>
    <row r="124" spans="1:5" s="4" customFormat="1" ht="12.75" customHeight="1" x14ac:dyDescent="0.25">
      <c r="A124" s="31" t="s">
        <v>8</v>
      </c>
      <c r="B124" s="20" t="s">
        <v>81</v>
      </c>
      <c r="C124" s="8" t="s">
        <v>415</v>
      </c>
      <c r="D124" s="8"/>
      <c r="E124" s="8" t="s">
        <v>282</v>
      </c>
    </row>
    <row r="125" spans="1:5" s="4" customFormat="1" ht="12.75" customHeight="1" x14ac:dyDescent="0.25">
      <c r="A125" s="31" t="s">
        <v>8</v>
      </c>
      <c r="B125" s="20" t="s">
        <v>82</v>
      </c>
      <c r="C125" s="8" t="s">
        <v>415</v>
      </c>
      <c r="D125" s="8"/>
      <c r="E125" s="8" t="s">
        <v>283</v>
      </c>
    </row>
    <row r="126" spans="1:5" s="4" customFormat="1" ht="12.75" customHeight="1" x14ac:dyDescent="0.25">
      <c r="A126" s="31" t="s">
        <v>8</v>
      </c>
      <c r="B126" s="20" t="s">
        <v>83</v>
      </c>
      <c r="C126" s="8" t="s">
        <v>415</v>
      </c>
      <c r="D126" s="8"/>
      <c r="E126" s="8" t="s">
        <v>284</v>
      </c>
    </row>
    <row r="127" spans="1:5" s="4" customFormat="1" ht="12.75" customHeight="1" x14ac:dyDescent="0.25">
      <c r="A127" s="31" t="s">
        <v>8</v>
      </c>
      <c r="B127" s="20" t="s">
        <v>84</v>
      </c>
      <c r="C127" s="8" t="s">
        <v>415</v>
      </c>
      <c r="D127" s="8"/>
      <c r="E127" s="8" t="s">
        <v>285</v>
      </c>
    </row>
    <row r="128" spans="1:5" s="4" customFormat="1" ht="12.75" customHeight="1" x14ac:dyDescent="0.25">
      <c r="A128" s="31" t="s">
        <v>8</v>
      </c>
      <c r="B128" s="20" t="s">
        <v>85</v>
      </c>
      <c r="C128" s="8" t="s">
        <v>415</v>
      </c>
      <c r="D128" s="8"/>
      <c r="E128" s="8" t="s">
        <v>286</v>
      </c>
    </row>
    <row r="129" spans="1:5" s="4" customFormat="1" ht="12.75" customHeight="1" x14ac:dyDescent="0.25">
      <c r="A129" s="31" t="s">
        <v>8</v>
      </c>
      <c r="B129" s="20" t="s">
        <v>86</v>
      </c>
      <c r="C129" s="8" t="s">
        <v>415</v>
      </c>
      <c r="D129" s="8"/>
      <c r="E129" s="8" t="s">
        <v>287</v>
      </c>
    </row>
    <row r="130" spans="1:5" s="4" customFormat="1" ht="12.75" customHeight="1" x14ac:dyDescent="0.25">
      <c r="A130" s="31" t="s">
        <v>8</v>
      </c>
      <c r="B130" s="20" t="s">
        <v>87</v>
      </c>
      <c r="C130" s="8" t="s">
        <v>415</v>
      </c>
      <c r="D130" s="8"/>
      <c r="E130" s="8" t="s">
        <v>288</v>
      </c>
    </row>
    <row r="131" spans="1:5" s="4" customFormat="1" ht="12.75" customHeight="1" x14ac:dyDescent="0.25">
      <c r="A131" s="31" t="s">
        <v>8</v>
      </c>
      <c r="B131" s="20" t="s">
        <v>88</v>
      </c>
      <c r="C131" s="8" t="s">
        <v>415</v>
      </c>
      <c r="D131" s="8"/>
      <c r="E131" s="8" t="s">
        <v>289</v>
      </c>
    </row>
    <row r="132" spans="1:5" s="4" customFormat="1" ht="12.75" customHeight="1" x14ac:dyDescent="0.25">
      <c r="A132" s="31" t="s">
        <v>8</v>
      </c>
      <c r="B132" s="20" t="s">
        <v>89</v>
      </c>
      <c r="C132" s="8" t="s">
        <v>415</v>
      </c>
      <c r="D132" s="8"/>
      <c r="E132" s="8" t="s">
        <v>290</v>
      </c>
    </row>
    <row r="133" spans="1:5" s="4" customFormat="1" ht="12.75" customHeight="1" x14ac:dyDescent="0.25">
      <c r="A133" s="31" t="s">
        <v>8</v>
      </c>
      <c r="B133" s="20" t="s">
        <v>90</v>
      </c>
      <c r="C133" s="8" t="s">
        <v>415</v>
      </c>
      <c r="D133" s="8"/>
      <c r="E133" s="8" t="s">
        <v>291</v>
      </c>
    </row>
    <row r="134" spans="1:5" s="4" customFormat="1" ht="12.75" customHeight="1" x14ac:dyDescent="0.25">
      <c r="A134" s="31" t="s">
        <v>8</v>
      </c>
      <c r="B134" s="20" t="s">
        <v>91</v>
      </c>
      <c r="C134" s="8" t="s">
        <v>415</v>
      </c>
      <c r="D134" s="8"/>
      <c r="E134" s="8" t="s">
        <v>292</v>
      </c>
    </row>
    <row r="135" spans="1:5" s="4" customFormat="1" ht="12.75" customHeight="1" x14ac:dyDescent="0.25">
      <c r="A135" s="31" t="s">
        <v>8</v>
      </c>
      <c r="B135" s="20" t="s">
        <v>92</v>
      </c>
      <c r="C135" s="8" t="s">
        <v>415</v>
      </c>
      <c r="D135" s="8"/>
      <c r="E135" s="8" t="s">
        <v>293</v>
      </c>
    </row>
    <row r="136" spans="1:5" s="4" customFormat="1" ht="12.75" customHeight="1" x14ac:dyDescent="0.25">
      <c r="A136" s="31" t="s">
        <v>8</v>
      </c>
      <c r="B136" s="20" t="s">
        <v>93</v>
      </c>
      <c r="C136" s="8" t="s">
        <v>415</v>
      </c>
      <c r="D136" s="8"/>
      <c r="E136" s="8" t="s">
        <v>294</v>
      </c>
    </row>
    <row r="137" spans="1:5" s="4" customFormat="1" ht="12.75" customHeight="1" x14ac:dyDescent="0.25">
      <c r="A137" s="31" t="s">
        <v>8</v>
      </c>
      <c r="B137" s="20" t="s">
        <v>94</v>
      </c>
      <c r="C137" s="8" t="s">
        <v>415</v>
      </c>
      <c r="D137" s="8"/>
      <c r="E137" s="8" t="s">
        <v>295</v>
      </c>
    </row>
    <row r="138" spans="1:5" s="4" customFormat="1" ht="12.75" customHeight="1" x14ac:dyDescent="0.25">
      <c r="A138" s="31" t="s">
        <v>8</v>
      </c>
      <c r="B138" s="20" t="s">
        <v>95</v>
      </c>
      <c r="C138" s="8" t="s">
        <v>415</v>
      </c>
      <c r="D138" s="8"/>
      <c r="E138" s="8" t="s">
        <v>296</v>
      </c>
    </row>
    <row r="139" spans="1:5" s="4" customFormat="1" ht="12.75" customHeight="1" x14ac:dyDescent="0.25">
      <c r="A139" s="21"/>
      <c r="B139" s="19" t="s">
        <v>96</v>
      </c>
      <c r="C139" s="3" t="s">
        <v>415</v>
      </c>
      <c r="D139" s="3"/>
      <c r="E139" s="3" t="s">
        <v>297</v>
      </c>
    </row>
    <row r="140" spans="1:5" s="4" customFormat="1" ht="12.75" customHeight="1" x14ac:dyDescent="0.25">
      <c r="A140" s="21"/>
      <c r="B140" s="19" t="s">
        <v>97</v>
      </c>
      <c r="C140" s="3" t="s">
        <v>415</v>
      </c>
      <c r="D140" s="3"/>
      <c r="E140" s="3" t="s">
        <v>298</v>
      </c>
    </row>
    <row r="141" spans="1:5" s="27" customFormat="1" ht="14.25" x14ac:dyDescent="0.2">
      <c r="A141" s="21"/>
      <c r="B141" s="3" t="s">
        <v>98</v>
      </c>
      <c r="C141" s="3" t="s">
        <v>415</v>
      </c>
      <c r="D141" s="3"/>
      <c r="E141" s="28" t="s">
        <v>299</v>
      </c>
    </row>
    <row r="142" spans="1:5" s="4" customFormat="1" ht="12.75" customHeight="1" x14ac:dyDescent="0.25">
      <c r="A142" s="31" t="s">
        <v>8</v>
      </c>
      <c r="B142" s="20" t="s">
        <v>99</v>
      </c>
      <c r="C142" s="8" t="s">
        <v>415</v>
      </c>
      <c r="D142" s="8"/>
      <c r="E142" s="8" t="s">
        <v>300</v>
      </c>
    </row>
    <row r="143" spans="1:5" s="4" customFormat="1" ht="12.75" customHeight="1" x14ac:dyDescent="0.25">
      <c r="A143" s="31" t="s">
        <v>8</v>
      </c>
      <c r="B143" s="20" t="s">
        <v>100</v>
      </c>
      <c r="C143" s="8" t="s">
        <v>415</v>
      </c>
      <c r="D143" s="8"/>
      <c r="E143" s="8" t="s">
        <v>301</v>
      </c>
    </row>
    <row r="144" spans="1:5" s="4" customFormat="1" ht="12.75" customHeight="1" x14ac:dyDescent="0.25">
      <c r="A144" s="31" t="s">
        <v>8</v>
      </c>
      <c r="B144" s="20" t="s">
        <v>101</v>
      </c>
      <c r="C144" s="8" t="s">
        <v>415</v>
      </c>
      <c r="D144" s="8"/>
      <c r="E144" s="8" t="s">
        <v>302</v>
      </c>
    </row>
    <row r="145" spans="1:5" s="4" customFormat="1" ht="12.75" customHeight="1" x14ac:dyDescent="0.25">
      <c r="A145" s="31" t="s">
        <v>8</v>
      </c>
      <c r="B145" s="20" t="s">
        <v>102</v>
      </c>
      <c r="C145" s="8" t="s">
        <v>415</v>
      </c>
      <c r="D145" s="8"/>
      <c r="E145" s="8" t="s">
        <v>303</v>
      </c>
    </row>
    <row r="146" spans="1:5" s="4" customFormat="1" ht="12.75" customHeight="1" x14ac:dyDescent="0.25">
      <c r="A146" s="31" t="s">
        <v>8</v>
      </c>
      <c r="B146" s="20" t="s">
        <v>103</v>
      </c>
      <c r="C146" s="8" t="s">
        <v>415</v>
      </c>
      <c r="D146" s="8"/>
      <c r="E146" s="8" t="s">
        <v>304</v>
      </c>
    </row>
    <row r="147" spans="1:5" s="27" customFormat="1" ht="14.25" x14ac:dyDescent="0.2">
      <c r="A147" s="31" t="s">
        <v>8</v>
      </c>
      <c r="B147" s="8" t="s">
        <v>104</v>
      </c>
      <c r="C147" s="8" t="s">
        <v>415</v>
      </c>
      <c r="D147" s="8"/>
      <c r="E147" s="34" t="s">
        <v>305</v>
      </c>
    </row>
    <row r="148" spans="1:5" s="4" customFormat="1" ht="12.75" customHeight="1" x14ac:dyDescent="0.25">
      <c r="A148" s="32"/>
      <c r="B148" s="19" t="s">
        <v>108</v>
      </c>
      <c r="C148" s="3" t="s">
        <v>415</v>
      </c>
      <c r="D148" s="3"/>
      <c r="E148" s="3" t="s">
        <v>309</v>
      </c>
    </row>
    <row r="149" spans="1:5" s="4" customFormat="1" ht="12.75" customHeight="1" x14ac:dyDescent="0.25">
      <c r="A149" s="22"/>
      <c r="B149" s="19" t="s">
        <v>109</v>
      </c>
      <c r="C149" s="3" t="s">
        <v>415</v>
      </c>
      <c r="D149" s="3"/>
      <c r="E149" s="3" t="s">
        <v>310</v>
      </c>
    </row>
    <row r="150" spans="1:5" s="4" customFormat="1" ht="12.75" customHeight="1" x14ac:dyDescent="0.25">
      <c r="A150" s="21"/>
      <c r="B150" s="19" t="s">
        <v>110</v>
      </c>
      <c r="C150" s="3" t="s">
        <v>415</v>
      </c>
      <c r="D150" s="3"/>
      <c r="E150" s="3" t="s">
        <v>311</v>
      </c>
    </row>
    <row r="151" spans="1:5" s="4" customFormat="1" ht="12.75" customHeight="1" x14ac:dyDescent="0.25">
      <c r="A151" s="22"/>
      <c r="B151" s="19" t="s">
        <v>111</v>
      </c>
      <c r="C151" s="3" t="s">
        <v>415</v>
      </c>
      <c r="D151" s="3"/>
      <c r="E151" s="3" t="s">
        <v>312</v>
      </c>
    </row>
    <row r="152" spans="1:5" s="4" customFormat="1" ht="12.75" customHeight="1" x14ac:dyDescent="0.25">
      <c r="A152" s="32"/>
      <c r="B152" s="19" t="s">
        <v>112</v>
      </c>
      <c r="C152" s="3" t="s">
        <v>415</v>
      </c>
      <c r="D152" s="3"/>
      <c r="E152" s="3" t="s">
        <v>313</v>
      </c>
    </row>
    <row r="153" spans="1:5" s="4" customFormat="1" ht="12.75" customHeight="1" x14ac:dyDescent="0.25">
      <c r="A153" s="32"/>
      <c r="B153" s="19" t="s">
        <v>113</v>
      </c>
      <c r="C153" s="3" t="s">
        <v>415</v>
      </c>
      <c r="D153" s="3"/>
      <c r="E153" s="3" t="s">
        <v>314</v>
      </c>
    </row>
    <row r="154" spans="1:5" s="4" customFormat="1" ht="12.75" customHeight="1" x14ac:dyDescent="0.25">
      <c r="A154" s="32"/>
      <c r="B154" s="19" t="s">
        <v>114</v>
      </c>
      <c r="C154" s="3" t="s">
        <v>415</v>
      </c>
      <c r="D154" s="3"/>
      <c r="E154" s="3" t="s">
        <v>315</v>
      </c>
    </row>
    <row r="155" spans="1:5" s="4" customFormat="1" ht="12.75" customHeight="1" x14ac:dyDescent="0.25">
      <c r="A155" s="32"/>
      <c r="B155" s="19" t="s">
        <v>115</v>
      </c>
      <c r="C155" s="3" t="s">
        <v>415</v>
      </c>
      <c r="D155" s="3"/>
      <c r="E155" s="3" t="s">
        <v>316</v>
      </c>
    </row>
    <row r="156" spans="1:5" s="4" customFormat="1" ht="12.75" customHeight="1" x14ac:dyDescent="0.25">
      <c r="A156" s="32"/>
      <c r="B156" s="19" t="s">
        <v>116</v>
      </c>
      <c r="C156" s="3" t="s">
        <v>415</v>
      </c>
      <c r="D156" s="3"/>
      <c r="E156" s="3" t="s">
        <v>317</v>
      </c>
    </row>
    <row r="157" spans="1:5" s="4" customFormat="1" ht="12.75" customHeight="1" x14ac:dyDescent="0.25">
      <c r="A157" s="31" t="s">
        <v>8</v>
      </c>
      <c r="B157" s="20" t="s">
        <v>117</v>
      </c>
      <c r="C157" s="8" t="s">
        <v>415</v>
      </c>
      <c r="D157" s="8"/>
      <c r="E157" s="8" t="s">
        <v>318</v>
      </c>
    </row>
    <row r="158" spans="1:5" s="4" customFormat="1" ht="12.75" customHeight="1" x14ac:dyDescent="0.25">
      <c r="A158" s="31" t="s">
        <v>8</v>
      </c>
      <c r="B158" s="20" t="s">
        <v>118</v>
      </c>
      <c r="C158" s="8" t="s">
        <v>415</v>
      </c>
      <c r="D158" s="8"/>
      <c r="E158" s="8" t="s">
        <v>319</v>
      </c>
    </row>
    <row r="159" spans="1:5" s="4" customFormat="1" ht="12.75" customHeight="1" x14ac:dyDescent="0.25">
      <c r="A159" s="31" t="s">
        <v>8</v>
      </c>
      <c r="B159" s="20" t="s">
        <v>119</v>
      </c>
      <c r="C159" s="8" t="s">
        <v>415</v>
      </c>
      <c r="D159" s="8"/>
      <c r="E159" s="8" t="s">
        <v>320</v>
      </c>
    </row>
    <row r="160" spans="1:5" s="4" customFormat="1" ht="12.75" customHeight="1" x14ac:dyDescent="0.25">
      <c r="A160" s="31" t="s">
        <v>8</v>
      </c>
      <c r="B160" s="20" t="s">
        <v>105</v>
      </c>
      <c r="C160" s="8" t="s">
        <v>415</v>
      </c>
      <c r="D160" s="8"/>
      <c r="E160" s="8" t="s">
        <v>306</v>
      </c>
    </row>
    <row r="161" spans="1:5" s="4" customFormat="1" ht="12.75" customHeight="1" x14ac:dyDescent="0.25">
      <c r="A161" s="31" t="s">
        <v>8</v>
      </c>
      <c r="B161" s="20" t="s">
        <v>106</v>
      </c>
      <c r="C161" s="8" t="s">
        <v>415</v>
      </c>
      <c r="D161" s="8"/>
      <c r="E161" s="8" t="s">
        <v>307</v>
      </c>
    </row>
    <row r="162" spans="1:5" s="4" customFormat="1" ht="12.75" customHeight="1" x14ac:dyDescent="0.25">
      <c r="A162" s="31" t="s">
        <v>8</v>
      </c>
      <c r="B162" s="20" t="s">
        <v>107</v>
      </c>
      <c r="C162" s="8" t="s">
        <v>415</v>
      </c>
      <c r="D162" s="8"/>
      <c r="E162" s="8" t="s">
        <v>308</v>
      </c>
    </row>
    <row r="163" spans="1:5" s="4" customFormat="1" ht="12.75" customHeight="1" x14ac:dyDescent="0.25">
      <c r="A163" s="21"/>
      <c r="B163" s="19" t="s">
        <v>120</v>
      </c>
      <c r="C163" s="3" t="s">
        <v>415</v>
      </c>
      <c r="D163" s="3"/>
      <c r="E163" s="3" t="s">
        <v>321</v>
      </c>
    </row>
    <row r="164" spans="1:5" s="4" customFormat="1" ht="12.75" customHeight="1" x14ac:dyDescent="0.25">
      <c r="A164" s="32"/>
      <c r="B164" s="19" t="s">
        <v>121</v>
      </c>
      <c r="C164" s="3" t="s">
        <v>415</v>
      </c>
      <c r="D164" s="3"/>
      <c r="E164" s="3" t="s">
        <v>322</v>
      </c>
    </row>
    <row r="165" spans="1:5" s="4" customFormat="1" ht="12.75" customHeight="1" x14ac:dyDescent="0.25">
      <c r="A165" s="22"/>
      <c r="B165" s="19" t="s">
        <v>122</v>
      </c>
      <c r="C165" s="3" t="s">
        <v>415</v>
      </c>
      <c r="D165" s="3"/>
      <c r="E165" s="3" t="s">
        <v>323</v>
      </c>
    </row>
    <row r="166" spans="1:5" s="4" customFormat="1" ht="12.75" customHeight="1" x14ac:dyDescent="0.25">
      <c r="A166" s="31" t="s">
        <v>8</v>
      </c>
      <c r="B166" s="20" t="s">
        <v>123</v>
      </c>
      <c r="C166" s="8" t="s">
        <v>415</v>
      </c>
      <c r="D166" s="8"/>
      <c r="E166" s="8" t="s">
        <v>324</v>
      </c>
    </row>
    <row r="167" spans="1:5" s="4" customFormat="1" ht="12.75" customHeight="1" x14ac:dyDescent="0.25">
      <c r="A167" s="31" t="s">
        <v>8</v>
      </c>
      <c r="B167" s="20" t="s">
        <v>124</v>
      </c>
      <c r="C167" s="8" t="s">
        <v>415</v>
      </c>
      <c r="D167" s="8"/>
      <c r="E167" s="8" t="s">
        <v>325</v>
      </c>
    </row>
    <row r="168" spans="1:5" s="4" customFormat="1" ht="12.75" customHeight="1" x14ac:dyDescent="0.25">
      <c r="A168" s="31" t="s">
        <v>8</v>
      </c>
      <c r="B168" s="20" t="s">
        <v>125</v>
      </c>
      <c r="C168" s="8" t="s">
        <v>415</v>
      </c>
      <c r="D168" s="8"/>
      <c r="E168" s="8" t="s">
        <v>326</v>
      </c>
    </row>
    <row r="169" spans="1:5" s="4" customFormat="1" ht="12.75" customHeight="1" x14ac:dyDescent="0.25">
      <c r="A169" s="21"/>
      <c r="B169" s="19" t="s">
        <v>126</v>
      </c>
      <c r="C169" s="3" t="s">
        <v>415</v>
      </c>
      <c r="D169" s="3"/>
      <c r="E169" s="3" t="s">
        <v>327</v>
      </c>
    </row>
    <row r="170" spans="1:5" s="4" customFormat="1" ht="12.75" customHeight="1" x14ac:dyDescent="0.25">
      <c r="A170" s="21"/>
      <c r="B170" s="19" t="s">
        <v>127</v>
      </c>
      <c r="C170" s="3" t="s">
        <v>415</v>
      </c>
      <c r="D170" s="3"/>
      <c r="E170" s="3" t="s">
        <v>328</v>
      </c>
    </row>
    <row r="171" spans="1:5" s="4" customFormat="1" ht="12.75" customHeight="1" x14ac:dyDescent="0.25">
      <c r="A171" s="21"/>
      <c r="B171" s="19" t="s">
        <v>128</v>
      </c>
      <c r="C171" s="3" t="s">
        <v>415</v>
      </c>
      <c r="D171" s="3"/>
      <c r="E171" s="3" t="s">
        <v>329</v>
      </c>
    </row>
    <row r="172" spans="1:5" s="4" customFormat="1" ht="12.75" customHeight="1" x14ac:dyDescent="0.25">
      <c r="A172" s="21"/>
      <c r="B172" s="19" t="s">
        <v>129</v>
      </c>
      <c r="C172" s="3" t="s">
        <v>415</v>
      </c>
      <c r="D172" s="3"/>
      <c r="E172" s="3" t="s">
        <v>330</v>
      </c>
    </row>
    <row r="173" spans="1:5" s="27" customFormat="1" ht="14.25" x14ac:dyDescent="0.2">
      <c r="A173" s="21"/>
      <c r="B173" s="3" t="s">
        <v>130</v>
      </c>
      <c r="C173" s="3" t="s">
        <v>415</v>
      </c>
      <c r="D173" s="3"/>
      <c r="E173" s="28" t="s">
        <v>331</v>
      </c>
    </row>
    <row r="174" spans="1:5" s="27" customFormat="1" ht="14.25" x14ac:dyDescent="0.2">
      <c r="A174" s="21"/>
      <c r="B174" s="3" t="s">
        <v>131</v>
      </c>
      <c r="C174" s="3" t="s">
        <v>415</v>
      </c>
      <c r="D174" s="3"/>
      <c r="E174" s="28" t="s">
        <v>332</v>
      </c>
    </row>
    <row r="175" spans="1:5" s="27" customFormat="1" ht="14.25" x14ac:dyDescent="0.2">
      <c r="A175" s="21"/>
      <c r="B175" s="3" t="s">
        <v>132</v>
      </c>
      <c r="C175" s="3" t="s">
        <v>415</v>
      </c>
      <c r="D175" s="3"/>
      <c r="E175" s="28" t="s">
        <v>333</v>
      </c>
    </row>
    <row r="176" spans="1:5" s="27" customFormat="1" ht="14.25" x14ac:dyDescent="0.2">
      <c r="A176" s="21"/>
      <c r="B176" s="3" t="s">
        <v>133</v>
      </c>
      <c r="C176" s="3" t="s">
        <v>415</v>
      </c>
      <c r="D176" s="3"/>
      <c r="E176" s="28" t="s">
        <v>334</v>
      </c>
    </row>
    <row r="177" spans="1:5" s="4" customFormat="1" ht="12.75" customHeight="1" x14ac:dyDescent="0.25">
      <c r="A177" s="21"/>
      <c r="B177" s="19" t="s">
        <v>134</v>
      </c>
      <c r="C177" s="3" t="s">
        <v>415</v>
      </c>
      <c r="D177" s="3"/>
      <c r="E177" s="3" t="s">
        <v>335</v>
      </c>
    </row>
    <row r="178" spans="1:5" s="4" customFormat="1" ht="12.75" customHeight="1" x14ac:dyDescent="0.25">
      <c r="A178" s="21"/>
      <c r="B178" s="19" t="s">
        <v>135</v>
      </c>
      <c r="C178" s="3" t="s">
        <v>415</v>
      </c>
      <c r="D178" s="3"/>
      <c r="E178" s="3" t="s">
        <v>336</v>
      </c>
    </row>
    <row r="179" spans="1:5" s="27" customFormat="1" ht="14.25" x14ac:dyDescent="0.2">
      <c r="A179" s="21"/>
      <c r="B179" s="3" t="s">
        <v>136</v>
      </c>
      <c r="C179" s="3" t="s">
        <v>415</v>
      </c>
      <c r="D179" s="3"/>
      <c r="E179" s="28" t="s">
        <v>337</v>
      </c>
    </row>
    <row r="180" spans="1:5" s="27" customFormat="1" ht="14.25" x14ac:dyDescent="0.2">
      <c r="A180" s="21"/>
      <c r="B180" s="3" t="s">
        <v>137</v>
      </c>
      <c r="C180" s="3" t="s">
        <v>415</v>
      </c>
      <c r="D180" s="3"/>
      <c r="E180" s="28" t="s">
        <v>338</v>
      </c>
    </row>
    <row r="181" spans="1:5" s="4" customFormat="1" ht="12.75" customHeight="1" x14ac:dyDescent="0.25">
      <c r="A181" s="31" t="s">
        <v>8</v>
      </c>
      <c r="B181" s="20" t="s">
        <v>138</v>
      </c>
      <c r="C181" s="8" t="s">
        <v>415</v>
      </c>
      <c r="D181" s="8"/>
      <c r="E181" s="8" t="s">
        <v>339</v>
      </c>
    </row>
    <row r="182" spans="1:5" s="4" customFormat="1" ht="12.75" customHeight="1" x14ac:dyDescent="0.25">
      <c r="A182" s="31" t="s">
        <v>8</v>
      </c>
      <c r="B182" s="20" t="s">
        <v>139</v>
      </c>
      <c r="C182" s="8" t="s">
        <v>415</v>
      </c>
      <c r="D182" s="8"/>
      <c r="E182" s="8" t="s">
        <v>340</v>
      </c>
    </row>
    <row r="183" spans="1:5" s="4" customFormat="1" ht="12.75" customHeight="1" x14ac:dyDescent="0.25">
      <c r="A183" s="31" t="s">
        <v>8</v>
      </c>
      <c r="B183" s="20" t="s">
        <v>140</v>
      </c>
      <c r="C183" s="8" t="s">
        <v>415</v>
      </c>
      <c r="D183" s="8"/>
      <c r="E183" s="8" t="s">
        <v>341</v>
      </c>
    </row>
    <row r="184" spans="1:5" s="4" customFormat="1" ht="12.75" customHeight="1" x14ac:dyDescent="0.25">
      <c r="A184" s="21"/>
      <c r="B184" s="19" t="s">
        <v>141</v>
      </c>
      <c r="C184" s="3" t="s">
        <v>415</v>
      </c>
      <c r="D184" s="3"/>
      <c r="E184" s="3" t="s">
        <v>342</v>
      </c>
    </row>
    <row r="185" spans="1:5" s="4" customFormat="1" ht="12.75" customHeight="1" x14ac:dyDescent="0.25">
      <c r="A185" s="21"/>
      <c r="B185" s="19" t="s">
        <v>142</v>
      </c>
      <c r="C185" s="3" t="s">
        <v>415</v>
      </c>
      <c r="D185" s="3"/>
      <c r="E185" s="3" t="s">
        <v>343</v>
      </c>
    </row>
    <row r="186" spans="1:5" s="4" customFormat="1" ht="12.75" customHeight="1" x14ac:dyDescent="0.25">
      <c r="A186" s="21"/>
      <c r="B186" s="19" t="s">
        <v>143</v>
      </c>
      <c r="C186" s="3" t="s">
        <v>415</v>
      </c>
      <c r="D186" s="3"/>
      <c r="E186" s="3" t="s">
        <v>344</v>
      </c>
    </row>
    <row r="187" spans="1:5" s="4" customFormat="1" ht="12.75" customHeight="1" x14ac:dyDescent="0.25">
      <c r="A187" s="32"/>
      <c r="B187" s="19" t="s">
        <v>144</v>
      </c>
      <c r="C187" s="3" t="s">
        <v>415</v>
      </c>
      <c r="D187" s="3"/>
      <c r="E187" s="3" t="s">
        <v>345</v>
      </c>
    </row>
    <row r="188" spans="1:5" s="4" customFormat="1" ht="12.75" customHeight="1" x14ac:dyDescent="0.25">
      <c r="A188" s="21"/>
      <c r="B188" s="19" t="s">
        <v>145</v>
      </c>
      <c r="C188" s="3" t="s">
        <v>415</v>
      </c>
      <c r="D188" s="3"/>
      <c r="E188" s="3" t="s">
        <v>346</v>
      </c>
    </row>
    <row r="189" spans="1:5" s="4" customFormat="1" ht="12.75" customHeight="1" x14ac:dyDescent="0.25">
      <c r="A189" s="21"/>
      <c r="B189" s="19" t="s">
        <v>146</v>
      </c>
      <c r="C189" s="3" t="s">
        <v>415</v>
      </c>
      <c r="D189" s="3"/>
      <c r="E189" s="3" t="s">
        <v>347</v>
      </c>
    </row>
    <row r="190" spans="1:5" s="4" customFormat="1" ht="12.75" customHeight="1" x14ac:dyDescent="0.25">
      <c r="A190" s="21"/>
      <c r="B190" s="19"/>
      <c r="C190" s="3"/>
      <c r="D190" s="3"/>
      <c r="E190" s="3"/>
    </row>
    <row r="191" spans="1:5" s="4" customFormat="1" ht="12.75" customHeight="1" x14ac:dyDescent="0.25">
      <c r="A191" s="21"/>
      <c r="B191" s="3" t="s">
        <v>431</v>
      </c>
      <c r="C191" s="29" t="s">
        <v>426</v>
      </c>
      <c r="D191" s="29"/>
      <c r="E191" s="30" t="s">
        <v>432</v>
      </c>
    </row>
    <row r="192" spans="1:5" s="4" customFormat="1" ht="12.75" customHeight="1" x14ac:dyDescent="0.25">
      <c r="A192" s="21"/>
      <c r="B192" s="3" t="s">
        <v>425</v>
      </c>
      <c r="C192" s="29" t="s">
        <v>426</v>
      </c>
      <c r="D192" s="29"/>
      <c r="E192" s="30" t="s">
        <v>427</v>
      </c>
    </row>
    <row r="193" spans="1:5" s="4" customFormat="1" ht="12.75" customHeight="1" x14ac:dyDescent="0.25">
      <c r="A193" s="21"/>
      <c r="B193" s="3" t="s">
        <v>428</v>
      </c>
      <c r="C193" s="29" t="s">
        <v>426</v>
      </c>
      <c r="D193" s="29"/>
      <c r="E193" s="30" t="s">
        <v>429</v>
      </c>
    </row>
    <row r="194" spans="1:5" s="4" customFormat="1" ht="12.75" customHeight="1" x14ac:dyDescent="0.25">
      <c r="A194" s="21"/>
      <c r="B194" s="3" t="s">
        <v>430</v>
      </c>
      <c r="C194" s="29" t="s">
        <v>426</v>
      </c>
      <c r="D194" s="29"/>
      <c r="E194" s="30" t="s">
        <v>433</v>
      </c>
    </row>
    <row r="195" spans="1:5" s="4" customFormat="1" ht="12.75" customHeight="1" x14ac:dyDescent="0.25">
      <c r="A195" s="21"/>
      <c r="B195" s="3"/>
      <c r="C195" s="29"/>
      <c r="D195" s="29"/>
      <c r="E195" s="30"/>
    </row>
    <row r="196" spans="1:5" s="4" customFormat="1" ht="12.75" customHeight="1" x14ac:dyDescent="0.25">
      <c r="A196" s="21"/>
      <c r="B196" s="19" t="s">
        <v>149</v>
      </c>
      <c r="C196" s="3" t="s">
        <v>415</v>
      </c>
      <c r="D196" s="3"/>
      <c r="E196" s="3" t="s">
        <v>350</v>
      </c>
    </row>
    <row r="197" spans="1:5" s="4" customFormat="1" ht="12.75" customHeight="1" x14ac:dyDescent="0.25">
      <c r="A197" s="32"/>
      <c r="B197" s="19" t="s">
        <v>150</v>
      </c>
      <c r="C197" s="3" t="s">
        <v>415</v>
      </c>
      <c r="D197" s="3"/>
      <c r="E197" s="3" t="s">
        <v>416</v>
      </c>
    </row>
    <row r="198" spans="1:5" s="4" customFormat="1" ht="12.75" customHeight="1" x14ac:dyDescent="0.25">
      <c r="A198" s="32"/>
      <c r="B198" s="19" t="s">
        <v>151</v>
      </c>
      <c r="C198" s="3" t="s">
        <v>415</v>
      </c>
      <c r="D198" s="3"/>
      <c r="E198" s="3" t="s">
        <v>417</v>
      </c>
    </row>
    <row r="199" spans="1:5" s="4" customFormat="1" ht="12.75" customHeight="1" x14ac:dyDescent="0.25">
      <c r="A199" s="32"/>
      <c r="B199" s="19" t="s">
        <v>152</v>
      </c>
      <c r="C199" s="3" t="s">
        <v>415</v>
      </c>
      <c r="D199" s="3"/>
      <c r="E199" s="3" t="s">
        <v>418</v>
      </c>
    </row>
    <row r="200" spans="1:5" s="4" customFormat="1" ht="12.75" customHeight="1" x14ac:dyDescent="0.25">
      <c r="A200" s="32"/>
      <c r="B200" s="19"/>
      <c r="C200" s="3"/>
      <c r="D200" s="3"/>
      <c r="E200" s="3"/>
    </row>
    <row r="201" spans="1:5" s="4" customFormat="1" ht="12.75" customHeight="1" x14ac:dyDescent="0.25">
      <c r="A201" s="32"/>
      <c r="B201" s="19" t="s">
        <v>153</v>
      </c>
      <c r="C201" s="3" t="s">
        <v>415</v>
      </c>
      <c r="D201" s="3"/>
      <c r="E201" s="3" t="s">
        <v>351</v>
      </c>
    </row>
    <row r="202" spans="1:5" s="4" customFormat="1" ht="12.75" customHeight="1" x14ac:dyDescent="0.25">
      <c r="A202" s="22"/>
      <c r="B202" s="19" t="s">
        <v>157</v>
      </c>
      <c r="C202" s="3" t="s">
        <v>415</v>
      </c>
      <c r="D202" s="3"/>
      <c r="E202" s="3" t="s">
        <v>355</v>
      </c>
    </row>
    <row r="203" spans="1:5" s="4" customFormat="1" ht="12.75" customHeight="1" x14ac:dyDescent="0.25">
      <c r="A203" s="21"/>
      <c r="B203" s="19" t="s">
        <v>161</v>
      </c>
      <c r="C203" s="3" t="s">
        <v>415</v>
      </c>
      <c r="D203" s="3"/>
      <c r="E203" s="3" t="s">
        <v>359</v>
      </c>
    </row>
    <row r="204" spans="1:5" s="4" customFormat="1" ht="12.75" customHeight="1" x14ac:dyDescent="0.25">
      <c r="A204" s="31" t="s">
        <v>8</v>
      </c>
      <c r="B204" s="20" t="s">
        <v>177</v>
      </c>
      <c r="C204" s="8" t="s">
        <v>415</v>
      </c>
      <c r="D204" s="8"/>
      <c r="E204" s="8" t="s">
        <v>375</v>
      </c>
    </row>
    <row r="205" spans="1:5" s="4" customFormat="1" ht="12.75" customHeight="1" x14ac:dyDescent="0.25">
      <c r="A205" s="21"/>
      <c r="B205" s="19" t="s">
        <v>169</v>
      </c>
      <c r="C205" s="3" t="s">
        <v>415</v>
      </c>
      <c r="D205" s="3"/>
      <c r="E205" s="3" t="s">
        <v>367</v>
      </c>
    </row>
    <row r="206" spans="1:5" s="4" customFormat="1" ht="12.75" customHeight="1" x14ac:dyDescent="0.25">
      <c r="A206" s="31" t="s">
        <v>8</v>
      </c>
      <c r="B206" s="20" t="s">
        <v>173</v>
      </c>
      <c r="C206" s="8" t="s">
        <v>415</v>
      </c>
      <c r="D206" s="8"/>
      <c r="E206" s="8" t="s">
        <v>371</v>
      </c>
    </row>
    <row r="207" spans="1:5" s="27" customFormat="1" ht="14.25" x14ac:dyDescent="0.2">
      <c r="A207" s="21"/>
      <c r="B207" s="19" t="s">
        <v>165</v>
      </c>
      <c r="C207" s="3" t="s">
        <v>415</v>
      </c>
      <c r="D207" s="3"/>
      <c r="E207" s="3" t="s">
        <v>363</v>
      </c>
    </row>
    <row r="208" spans="1:5" s="4" customFormat="1" ht="12.75" customHeight="1" x14ac:dyDescent="0.25">
      <c r="A208" s="31" t="s">
        <v>8</v>
      </c>
      <c r="B208" s="20" t="s">
        <v>181</v>
      </c>
      <c r="C208" s="8" t="s">
        <v>415</v>
      </c>
      <c r="D208" s="8"/>
      <c r="E208" s="8" t="s">
        <v>379</v>
      </c>
    </row>
    <row r="209" spans="1:5" s="4" customFormat="1" ht="12.75" customHeight="1" x14ac:dyDescent="0.25">
      <c r="A209" s="31" t="s">
        <v>8</v>
      </c>
      <c r="B209" s="20" t="s">
        <v>185</v>
      </c>
      <c r="C209" s="8" t="s">
        <v>415</v>
      </c>
      <c r="D209" s="8"/>
      <c r="E209" s="8" t="s">
        <v>383</v>
      </c>
    </row>
    <row r="210" spans="1:5" s="4" customFormat="1" ht="12.75" customHeight="1" x14ac:dyDescent="0.25">
      <c r="A210" s="21"/>
      <c r="B210" s="19" t="s">
        <v>201</v>
      </c>
      <c r="C210" s="3" t="s">
        <v>415</v>
      </c>
      <c r="D210" s="3"/>
      <c r="E210" s="3" t="s">
        <v>399</v>
      </c>
    </row>
    <row r="211" spans="1:5" s="4" customFormat="1" ht="12.75" customHeight="1" x14ac:dyDescent="0.25">
      <c r="A211" s="21"/>
      <c r="B211" s="19" t="s">
        <v>197</v>
      </c>
      <c r="C211" s="3" t="s">
        <v>415</v>
      </c>
      <c r="D211" s="3"/>
      <c r="E211" s="3" t="s">
        <v>395</v>
      </c>
    </row>
    <row r="212" spans="1:5" s="4" customFormat="1" ht="12.75" customHeight="1" x14ac:dyDescent="0.25">
      <c r="A212" s="21"/>
      <c r="B212" s="19" t="s">
        <v>205</v>
      </c>
      <c r="C212" s="3" t="s">
        <v>415</v>
      </c>
      <c r="D212" s="3"/>
      <c r="E212" s="3" t="s">
        <v>403</v>
      </c>
    </row>
    <row r="213" spans="1:5" s="4" customFormat="1" ht="12.75" customHeight="1" x14ac:dyDescent="0.25">
      <c r="A213" s="21"/>
      <c r="B213" s="19" t="s">
        <v>209</v>
      </c>
      <c r="C213" s="3" t="s">
        <v>415</v>
      </c>
      <c r="D213" s="3"/>
      <c r="E213" s="3" t="s">
        <v>407</v>
      </c>
    </row>
    <row r="214" spans="1:5" s="4" customFormat="1" ht="12.75" customHeight="1" x14ac:dyDescent="0.25">
      <c r="A214" s="21"/>
      <c r="B214" s="19" t="s">
        <v>213</v>
      </c>
      <c r="C214" s="3" t="s">
        <v>415</v>
      </c>
      <c r="D214" s="3"/>
      <c r="E214" s="3" t="s">
        <v>411</v>
      </c>
    </row>
    <row r="215" spans="1:5" s="4" customFormat="1" ht="12.75" customHeight="1" x14ac:dyDescent="0.25">
      <c r="A215" s="21"/>
      <c r="B215" s="3" t="s">
        <v>189</v>
      </c>
      <c r="C215" s="3" t="s">
        <v>415</v>
      </c>
      <c r="D215" s="3"/>
      <c r="E215" s="28" t="s">
        <v>387</v>
      </c>
    </row>
    <row r="216" spans="1:5" s="4" customFormat="1" ht="12.75" customHeight="1" x14ac:dyDescent="0.25">
      <c r="A216" s="21"/>
      <c r="B216" s="19" t="s">
        <v>193</v>
      </c>
      <c r="C216" s="3" t="s">
        <v>415</v>
      </c>
      <c r="D216" s="3"/>
      <c r="E216" s="3" t="s">
        <v>391</v>
      </c>
    </row>
    <row r="217" spans="1:5" s="4" customFormat="1" ht="12.75" customHeight="1" x14ac:dyDescent="0.25">
      <c r="A217" s="21"/>
      <c r="B217" s="19"/>
      <c r="C217" s="3"/>
      <c r="D217" s="3"/>
      <c r="E217" s="3"/>
    </row>
    <row r="218" spans="1:5" s="4" customFormat="1" ht="12.75" customHeight="1" x14ac:dyDescent="0.25">
      <c r="A218" s="32"/>
      <c r="B218" s="19" t="s">
        <v>154</v>
      </c>
      <c r="C218" s="3" t="s">
        <v>415</v>
      </c>
      <c r="D218" s="3"/>
      <c r="E218" s="3" t="s">
        <v>352</v>
      </c>
    </row>
    <row r="219" spans="1:5" s="4" customFormat="1" ht="12.75" customHeight="1" x14ac:dyDescent="0.25">
      <c r="A219" s="21"/>
      <c r="B219" s="19" t="s">
        <v>158</v>
      </c>
      <c r="C219" s="3" t="s">
        <v>415</v>
      </c>
      <c r="D219" s="3"/>
      <c r="E219" s="3" t="s">
        <v>356</v>
      </c>
    </row>
    <row r="220" spans="1:5" s="4" customFormat="1" ht="12.75" customHeight="1" x14ac:dyDescent="0.25">
      <c r="A220" s="32"/>
      <c r="B220" s="19" t="s">
        <v>162</v>
      </c>
      <c r="C220" s="3" t="s">
        <v>415</v>
      </c>
      <c r="D220" s="3"/>
      <c r="E220" s="3" t="s">
        <v>360</v>
      </c>
    </row>
    <row r="221" spans="1:5" s="4" customFormat="1" ht="12.75" customHeight="1" x14ac:dyDescent="0.25">
      <c r="A221" s="31" t="s">
        <v>8</v>
      </c>
      <c r="B221" s="20" t="s">
        <v>178</v>
      </c>
      <c r="C221" s="8" t="s">
        <v>415</v>
      </c>
      <c r="D221" s="8"/>
      <c r="E221" s="8" t="s">
        <v>376</v>
      </c>
    </row>
    <row r="222" spans="1:5" s="4" customFormat="1" ht="12.75" customHeight="1" x14ac:dyDescent="0.25">
      <c r="A222" s="32"/>
      <c r="B222" s="19" t="s">
        <v>170</v>
      </c>
      <c r="C222" s="3" t="s">
        <v>415</v>
      </c>
      <c r="D222" s="3"/>
      <c r="E222" s="3" t="s">
        <v>368</v>
      </c>
    </row>
    <row r="223" spans="1:5" s="4" customFormat="1" ht="12.75" customHeight="1" x14ac:dyDescent="0.25">
      <c r="A223" s="31" t="s">
        <v>8</v>
      </c>
      <c r="B223" s="20" t="s">
        <v>174</v>
      </c>
      <c r="C223" s="8" t="s">
        <v>415</v>
      </c>
      <c r="D223" s="8"/>
      <c r="E223" s="8" t="s">
        <v>372</v>
      </c>
    </row>
    <row r="224" spans="1:5" s="4" customFormat="1" ht="12.75" customHeight="1" x14ac:dyDescent="0.25">
      <c r="A224" s="21"/>
      <c r="B224" s="19" t="s">
        <v>166</v>
      </c>
      <c r="C224" s="3" t="s">
        <v>415</v>
      </c>
      <c r="D224" s="3"/>
      <c r="E224" s="3" t="s">
        <v>364</v>
      </c>
    </row>
    <row r="225" spans="1:5" s="4" customFormat="1" ht="12.75" customHeight="1" x14ac:dyDescent="0.25">
      <c r="A225" s="31" t="s">
        <v>8</v>
      </c>
      <c r="B225" s="20" t="s">
        <v>182</v>
      </c>
      <c r="C225" s="8" t="s">
        <v>415</v>
      </c>
      <c r="D225" s="8"/>
      <c r="E225" s="8" t="s">
        <v>380</v>
      </c>
    </row>
    <row r="226" spans="1:5" s="4" customFormat="1" ht="12.75" customHeight="1" x14ac:dyDescent="0.25">
      <c r="A226" s="31" t="s">
        <v>8</v>
      </c>
      <c r="B226" s="20" t="s">
        <v>186</v>
      </c>
      <c r="C226" s="8" t="s">
        <v>415</v>
      </c>
      <c r="D226" s="8"/>
      <c r="E226" s="8" t="s">
        <v>384</v>
      </c>
    </row>
    <row r="227" spans="1:5" s="4" customFormat="1" ht="12.75" customHeight="1" x14ac:dyDescent="0.25">
      <c r="A227" s="32"/>
      <c r="B227" s="19" t="s">
        <v>202</v>
      </c>
      <c r="C227" s="3" t="s">
        <v>415</v>
      </c>
      <c r="D227" s="3"/>
      <c r="E227" s="3" t="s">
        <v>400</v>
      </c>
    </row>
    <row r="228" spans="1:5" s="4" customFormat="1" ht="12.75" customHeight="1" x14ac:dyDescent="0.25">
      <c r="A228" s="21"/>
      <c r="B228" s="19" t="s">
        <v>198</v>
      </c>
      <c r="C228" s="3" t="s">
        <v>415</v>
      </c>
      <c r="D228" s="3"/>
      <c r="E228" s="3" t="s">
        <v>396</v>
      </c>
    </row>
    <row r="229" spans="1:5" s="4" customFormat="1" ht="12.75" customHeight="1" x14ac:dyDescent="0.25">
      <c r="A229" s="21"/>
      <c r="B229" s="19" t="s">
        <v>206</v>
      </c>
      <c r="C229" s="3" t="s">
        <v>415</v>
      </c>
      <c r="D229" s="3"/>
      <c r="E229" s="3" t="s">
        <v>404</v>
      </c>
    </row>
    <row r="230" spans="1:5" s="4" customFormat="1" ht="12.75" customHeight="1" x14ac:dyDescent="0.25">
      <c r="A230" s="22"/>
      <c r="B230" s="19" t="s">
        <v>210</v>
      </c>
      <c r="C230" s="3" t="s">
        <v>415</v>
      </c>
      <c r="D230" s="3"/>
      <c r="E230" s="3" t="s">
        <v>408</v>
      </c>
    </row>
    <row r="231" spans="1:5" s="4" customFormat="1" ht="12.75" customHeight="1" x14ac:dyDescent="0.25">
      <c r="A231" s="32"/>
      <c r="B231" s="19" t="s">
        <v>214</v>
      </c>
      <c r="C231" s="3" t="s">
        <v>415</v>
      </c>
      <c r="D231" s="3"/>
      <c r="E231" s="3" t="s">
        <v>412</v>
      </c>
    </row>
    <row r="232" spans="1:5" s="4" customFormat="1" ht="12.75" customHeight="1" x14ac:dyDescent="0.25">
      <c r="A232" s="21"/>
      <c r="B232" s="19" t="s">
        <v>190</v>
      </c>
      <c r="C232" s="3" t="s">
        <v>415</v>
      </c>
      <c r="D232" s="3"/>
      <c r="E232" s="3" t="s">
        <v>388</v>
      </c>
    </row>
    <row r="233" spans="1:5" s="4" customFormat="1" ht="12.75" customHeight="1" x14ac:dyDescent="0.25">
      <c r="A233" s="21"/>
      <c r="B233" s="19" t="s">
        <v>194</v>
      </c>
      <c r="C233" s="3" t="s">
        <v>415</v>
      </c>
      <c r="D233" s="3"/>
      <c r="E233" s="3" t="s">
        <v>392</v>
      </c>
    </row>
    <row r="234" spans="1:5" s="4" customFormat="1" ht="12.75" customHeight="1" x14ac:dyDescent="0.25">
      <c r="A234" s="32"/>
      <c r="B234" s="19"/>
      <c r="C234" s="3"/>
      <c r="D234" s="3"/>
      <c r="E234" s="3"/>
    </row>
    <row r="235" spans="1:5" s="4" customFormat="1" ht="12.75" customHeight="1" x14ac:dyDescent="0.25">
      <c r="A235" s="32"/>
      <c r="B235" s="19" t="s">
        <v>155</v>
      </c>
      <c r="C235" s="3" t="s">
        <v>415</v>
      </c>
      <c r="D235" s="3"/>
      <c r="E235" s="3" t="s">
        <v>353</v>
      </c>
    </row>
    <row r="236" spans="1:5" s="4" customFormat="1" ht="12.75" customHeight="1" x14ac:dyDescent="0.25">
      <c r="A236" s="21"/>
      <c r="B236" s="3" t="s">
        <v>159</v>
      </c>
      <c r="C236" s="3" t="s">
        <v>415</v>
      </c>
      <c r="D236" s="3"/>
      <c r="E236" s="28" t="s">
        <v>357</v>
      </c>
    </row>
    <row r="237" spans="1:5" s="27" customFormat="1" ht="14.25" x14ac:dyDescent="0.2">
      <c r="A237" s="21"/>
      <c r="B237" s="19" t="s">
        <v>163</v>
      </c>
      <c r="C237" s="3" t="s">
        <v>415</v>
      </c>
      <c r="D237" s="3"/>
      <c r="E237" s="3" t="s">
        <v>361</v>
      </c>
    </row>
    <row r="238" spans="1:5" s="4" customFormat="1" ht="12.75" customHeight="1" x14ac:dyDescent="0.25">
      <c r="A238" s="31" t="s">
        <v>8</v>
      </c>
      <c r="B238" s="20" t="s">
        <v>179</v>
      </c>
      <c r="C238" s="8" t="s">
        <v>415</v>
      </c>
      <c r="D238" s="8"/>
      <c r="E238" s="8" t="s">
        <v>377</v>
      </c>
    </row>
    <row r="239" spans="1:5" s="4" customFormat="1" ht="12.75" customHeight="1" x14ac:dyDescent="0.25">
      <c r="A239" s="21"/>
      <c r="B239" s="19" t="s">
        <v>171</v>
      </c>
      <c r="C239" s="3" t="s">
        <v>415</v>
      </c>
      <c r="D239" s="3"/>
      <c r="E239" s="3" t="s">
        <v>369</v>
      </c>
    </row>
    <row r="240" spans="1:5" s="4" customFormat="1" ht="12.75" customHeight="1" x14ac:dyDescent="0.25">
      <c r="A240" s="31" t="s">
        <v>8</v>
      </c>
      <c r="B240" s="20" t="s">
        <v>175</v>
      </c>
      <c r="C240" s="8" t="s">
        <v>415</v>
      </c>
      <c r="D240" s="8"/>
      <c r="E240" s="8" t="s">
        <v>373</v>
      </c>
    </row>
    <row r="241" spans="1:5" s="4" customFormat="1" ht="12.75" customHeight="1" x14ac:dyDescent="0.25">
      <c r="A241" s="21"/>
      <c r="B241" s="19" t="s">
        <v>167</v>
      </c>
      <c r="C241" s="3" t="s">
        <v>415</v>
      </c>
      <c r="D241" s="3"/>
      <c r="E241" s="3" t="s">
        <v>365</v>
      </c>
    </row>
    <row r="242" spans="1:5" s="4" customFormat="1" ht="12.75" customHeight="1" x14ac:dyDescent="0.25">
      <c r="A242" s="31" t="s">
        <v>8</v>
      </c>
      <c r="B242" s="20" t="s">
        <v>183</v>
      </c>
      <c r="C242" s="8" t="s">
        <v>415</v>
      </c>
      <c r="D242" s="8"/>
      <c r="E242" s="8" t="s">
        <v>381</v>
      </c>
    </row>
    <row r="243" spans="1:5" s="4" customFormat="1" ht="12.75" customHeight="1" x14ac:dyDescent="0.25">
      <c r="A243" s="31" t="s">
        <v>8</v>
      </c>
      <c r="B243" s="20" t="s">
        <v>187</v>
      </c>
      <c r="C243" s="8" t="s">
        <v>415</v>
      </c>
      <c r="D243" s="8"/>
      <c r="E243" s="8" t="s">
        <v>385</v>
      </c>
    </row>
    <row r="244" spans="1:5" s="24" customFormat="1" ht="12.75" customHeight="1" x14ac:dyDescent="0.25">
      <c r="A244" s="22"/>
      <c r="B244" s="19" t="s">
        <v>203</v>
      </c>
      <c r="C244" s="3" t="s">
        <v>415</v>
      </c>
      <c r="D244" s="3"/>
      <c r="E244" s="3" t="s">
        <v>401</v>
      </c>
    </row>
    <row r="245" spans="1:5" s="4" customFormat="1" ht="12.75" customHeight="1" x14ac:dyDescent="0.25">
      <c r="A245" s="21"/>
      <c r="B245" s="19" t="s">
        <v>199</v>
      </c>
      <c r="C245" s="3" t="s">
        <v>415</v>
      </c>
      <c r="D245" s="18"/>
      <c r="E245" s="18" t="s">
        <v>397</v>
      </c>
    </row>
    <row r="246" spans="1:5" s="4" customFormat="1" ht="12.75" customHeight="1" x14ac:dyDescent="0.25">
      <c r="A246" s="21"/>
      <c r="B246" s="19" t="s">
        <v>207</v>
      </c>
      <c r="C246" s="3" t="s">
        <v>415</v>
      </c>
      <c r="D246" s="3"/>
      <c r="E246" s="3" t="s">
        <v>405</v>
      </c>
    </row>
    <row r="247" spans="1:5" s="4" customFormat="1" ht="12.75" customHeight="1" x14ac:dyDescent="0.25">
      <c r="A247" s="22"/>
      <c r="B247" s="19" t="s">
        <v>211</v>
      </c>
      <c r="C247" s="3" t="s">
        <v>415</v>
      </c>
      <c r="D247" s="3"/>
      <c r="E247" s="3" t="s">
        <v>409</v>
      </c>
    </row>
    <row r="248" spans="1:5" s="4" customFormat="1" ht="12.75" customHeight="1" x14ac:dyDescent="0.25">
      <c r="A248" s="21"/>
      <c r="B248" s="19" t="s">
        <v>215</v>
      </c>
      <c r="C248" s="3" t="s">
        <v>415</v>
      </c>
      <c r="D248" s="3"/>
      <c r="E248" s="3" t="s">
        <v>413</v>
      </c>
    </row>
    <row r="249" spans="1:5" s="4" customFormat="1" ht="12.75" customHeight="1" x14ac:dyDescent="0.25">
      <c r="A249" s="21"/>
      <c r="B249" s="19" t="s">
        <v>191</v>
      </c>
      <c r="C249" s="3" t="s">
        <v>415</v>
      </c>
      <c r="D249" s="3"/>
      <c r="E249" s="3" t="s">
        <v>389</v>
      </c>
    </row>
    <row r="250" spans="1:5" s="4" customFormat="1" ht="12.75" customHeight="1" x14ac:dyDescent="0.25">
      <c r="A250" s="21"/>
      <c r="B250" s="19" t="s">
        <v>195</v>
      </c>
      <c r="C250" s="3" t="s">
        <v>415</v>
      </c>
      <c r="D250" s="3"/>
      <c r="E250" s="3" t="s">
        <v>393</v>
      </c>
    </row>
    <row r="251" spans="1:5" s="4" customFormat="1" ht="12.75" customHeight="1" x14ac:dyDescent="0.25">
      <c r="A251" s="22"/>
      <c r="B251" s="19"/>
      <c r="C251" s="3"/>
      <c r="D251" s="3"/>
      <c r="E251" s="3"/>
    </row>
    <row r="252" spans="1:5" s="4" customFormat="1" ht="12.75" customHeight="1" x14ac:dyDescent="0.25">
      <c r="A252" s="33"/>
      <c r="B252" s="19" t="s">
        <v>156</v>
      </c>
      <c r="C252" s="3" t="s">
        <v>415</v>
      </c>
      <c r="D252" s="3"/>
      <c r="E252" s="3" t="s">
        <v>354</v>
      </c>
    </row>
    <row r="253" spans="1:5" s="4" customFormat="1" ht="12.75" customHeight="1" x14ac:dyDescent="0.25">
      <c r="A253" s="21"/>
      <c r="B253" s="19" t="s">
        <v>160</v>
      </c>
      <c r="C253" s="3" t="s">
        <v>415</v>
      </c>
      <c r="D253" s="3"/>
      <c r="E253" s="3" t="s">
        <v>358</v>
      </c>
    </row>
    <row r="254" spans="1:5" s="4" customFormat="1" ht="12.75" customHeight="1" x14ac:dyDescent="0.25">
      <c r="A254" s="22"/>
      <c r="B254" s="19" t="s">
        <v>164</v>
      </c>
      <c r="C254" s="3" t="s">
        <v>415</v>
      </c>
      <c r="D254" s="3"/>
      <c r="E254" s="3" t="s">
        <v>362</v>
      </c>
    </row>
    <row r="255" spans="1:5" s="4" customFormat="1" ht="12.75" customHeight="1" x14ac:dyDescent="0.25">
      <c r="A255" s="31" t="s">
        <v>8</v>
      </c>
      <c r="B255" s="20" t="s">
        <v>180</v>
      </c>
      <c r="C255" s="8" t="s">
        <v>415</v>
      </c>
      <c r="D255" s="8"/>
      <c r="E255" s="8" t="s">
        <v>378</v>
      </c>
    </row>
    <row r="256" spans="1:5" s="4" customFormat="1" ht="12.75" customHeight="1" x14ac:dyDescent="0.25">
      <c r="A256" s="21"/>
      <c r="B256" s="19" t="s">
        <v>172</v>
      </c>
      <c r="C256" s="3" t="s">
        <v>415</v>
      </c>
      <c r="D256" s="3"/>
      <c r="E256" s="3" t="s">
        <v>370</v>
      </c>
    </row>
    <row r="257" spans="1:5" s="4" customFormat="1" ht="12.75" customHeight="1" x14ac:dyDescent="0.25">
      <c r="A257" s="31" t="s">
        <v>8</v>
      </c>
      <c r="B257" s="20" t="s">
        <v>176</v>
      </c>
      <c r="C257" s="8" t="s">
        <v>415</v>
      </c>
      <c r="D257" s="8"/>
      <c r="E257" s="8" t="s">
        <v>374</v>
      </c>
    </row>
    <row r="258" spans="1:5" s="4" customFormat="1" ht="12.75" customHeight="1" x14ac:dyDescent="0.25">
      <c r="A258" s="21"/>
      <c r="B258" s="19" t="s">
        <v>168</v>
      </c>
      <c r="C258" s="3" t="s">
        <v>415</v>
      </c>
      <c r="D258" s="3"/>
      <c r="E258" s="3" t="s">
        <v>366</v>
      </c>
    </row>
    <row r="259" spans="1:5" s="4" customFormat="1" ht="12.75" customHeight="1" x14ac:dyDescent="0.25">
      <c r="A259" s="31" t="s">
        <v>8</v>
      </c>
      <c r="B259" s="20" t="s">
        <v>184</v>
      </c>
      <c r="C259" s="8" t="s">
        <v>415</v>
      </c>
      <c r="D259" s="8"/>
      <c r="E259" s="8" t="s">
        <v>382</v>
      </c>
    </row>
    <row r="260" spans="1:5" s="4" customFormat="1" ht="12.75" customHeight="1" x14ac:dyDescent="0.25">
      <c r="A260" s="31" t="s">
        <v>8</v>
      </c>
      <c r="B260" s="20" t="s">
        <v>188</v>
      </c>
      <c r="C260" s="8" t="s">
        <v>415</v>
      </c>
      <c r="D260" s="8"/>
      <c r="E260" s="8" t="s">
        <v>386</v>
      </c>
    </row>
    <row r="261" spans="1:5" s="4" customFormat="1" ht="12.75" customHeight="1" x14ac:dyDescent="0.25">
      <c r="A261" s="32"/>
      <c r="B261" s="19" t="s">
        <v>204</v>
      </c>
      <c r="C261" s="3" t="s">
        <v>415</v>
      </c>
      <c r="D261" s="3"/>
      <c r="E261" s="3" t="s">
        <v>402</v>
      </c>
    </row>
    <row r="262" spans="1:5" s="4" customFormat="1" ht="12.75" customHeight="1" x14ac:dyDescent="0.25">
      <c r="A262" s="21"/>
      <c r="B262" s="19" t="s">
        <v>200</v>
      </c>
      <c r="C262" s="3" t="s">
        <v>415</v>
      </c>
      <c r="D262" s="18"/>
      <c r="E262" s="18" t="s">
        <v>398</v>
      </c>
    </row>
    <row r="263" spans="1:5" s="4" customFormat="1" ht="12.75" customHeight="1" x14ac:dyDescent="0.25">
      <c r="A263" s="21"/>
      <c r="B263" s="19" t="s">
        <v>208</v>
      </c>
      <c r="C263" s="3" t="s">
        <v>415</v>
      </c>
      <c r="D263" s="3"/>
      <c r="E263" s="3" t="s">
        <v>406</v>
      </c>
    </row>
    <row r="264" spans="1:5" s="4" customFormat="1" ht="12.75" customHeight="1" x14ac:dyDescent="0.25">
      <c r="A264" s="22"/>
      <c r="B264" s="19" t="s">
        <v>212</v>
      </c>
      <c r="C264" s="3" t="s">
        <v>415</v>
      </c>
      <c r="D264" s="3"/>
      <c r="E264" s="3" t="s">
        <v>410</v>
      </c>
    </row>
    <row r="265" spans="1:5" s="4" customFormat="1" ht="12.75" customHeight="1" x14ac:dyDescent="0.25">
      <c r="A265" s="21"/>
      <c r="B265" s="19" t="s">
        <v>216</v>
      </c>
      <c r="C265" s="3" t="s">
        <v>415</v>
      </c>
      <c r="D265" s="3"/>
      <c r="E265" s="3" t="s">
        <v>414</v>
      </c>
    </row>
    <row r="266" spans="1:5" s="4" customFormat="1" ht="12.75" customHeight="1" x14ac:dyDescent="0.25">
      <c r="A266" s="21"/>
      <c r="B266" s="19" t="s">
        <v>192</v>
      </c>
      <c r="C266" s="3" t="s">
        <v>415</v>
      </c>
      <c r="D266" s="3"/>
      <c r="E266" s="3" t="s">
        <v>390</v>
      </c>
    </row>
    <row r="267" spans="1:5" s="4" customFormat="1" ht="12.75" customHeight="1" x14ac:dyDescent="0.25">
      <c r="A267" s="21"/>
      <c r="B267" s="19" t="s">
        <v>196</v>
      </c>
      <c r="C267" s="3" t="s">
        <v>415</v>
      </c>
      <c r="D267" s="3"/>
      <c r="E267" s="3" t="s">
        <v>394</v>
      </c>
    </row>
    <row r="268" spans="1:5" ht="12.75" customHeight="1" x14ac:dyDescent="0.2">
      <c r="A268" s="22"/>
      <c r="B268" s="19"/>
      <c r="C268" s="3"/>
      <c r="D268" s="3"/>
      <c r="E268" s="3"/>
    </row>
    <row r="269" spans="1:5" ht="12.75" customHeight="1" x14ac:dyDescent="0.2">
      <c r="A269" s="6"/>
      <c r="B269" s="23" t="s">
        <v>6</v>
      </c>
      <c r="C269" s="3"/>
      <c r="D269" s="3"/>
      <c r="E269" s="3"/>
    </row>
    <row r="270" spans="1:5" ht="12.75" customHeight="1" x14ac:dyDescent="0.2">
      <c r="A270" s="25"/>
      <c r="B270" s="26" t="s">
        <v>7</v>
      </c>
      <c r="C270" s="3" t="s">
        <v>4</v>
      </c>
      <c r="D270" s="3"/>
      <c r="E270" s="3" t="s">
        <v>5</v>
      </c>
    </row>
  </sheetData>
  <mergeCells count="1">
    <mergeCell ref="C1:E1"/>
  </mergeCells>
  <pageMargins left="0.7" right="0.7" top="1.3149999999999999" bottom="0.75" header="0.3" footer="0.3"/>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1C368-BC6C-48FD-B5AE-3282B3CD11BE}">
  <dimension ref="B1:AZ73"/>
  <sheetViews>
    <sheetView showGridLines="0" tabSelected="1" zoomScaleNormal="100" workbookViewId="0">
      <selection activeCell="F23" sqref="F23"/>
    </sheetView>
  </sheetViews>
  <sheetFormatPr baseColWidth="10" defaultRowHeight="14.25" x14ac:dyDescent="0.2"/>
  <cols>
    <col min="1" max="1" width="2.140625" style="37" customWidth="1"/>
    <col min="2" max="2" width="2.5703125" style="37" customWidth="1"/>
    <col min="3" max="3" width="11.42578125" style="37"/>
    <col min="4" max="4" width="6.42578125" style="37" customWidth="1"/>
    <col min="5" max="5" width="9.5703125" style="37" customWidth="1"/>
    <col min="6" max="6" width="21" style="38" customWidth="1"/>
    <col min="7" max="7" width="2.28515625" style="38" customWidth="1"/>
    <col min="8" max="8" width="2.28515625" style="37" customWidth="1"/>
    <col min="9" max="9" width="2.7109375" style="37" customWidth="1"/>
    <col min="10" max="10" width="11.42578125" style="37"/>
    <col min="11" max="11" width="7.5703125" style="37" customWidth="1"/>
    <col min="12" max="12" width="11.42578125" style="37"/>
    <col min="13" max="13" width="21.42578125" style="38" customWidth="1"/>
    <col min="14" max="14" width="1.85546875" style="38" customWidth="1"/>
    <col min="15" max="16" width="2.7109375" style="37" customWidth="1"/>
    <col min="17" max="17" width="11.42578125" style="37"/>
    <col min="18" max="18" width="7.5703125" style="37" customWidth="1"/>
    <col min="19" max="19" width="11.42578125" style="37"/>
    <col min="20" max="20" width="21.42578125" style="38" customWidth="1"/>
    <col min="21" max="22" width="1.85546875" style="38" customWidth="1"/>
    <col min="23" max="23" width="2.5703125" style="37" customWidth="1"/>
    <col min="24" max="24" width="11.140625" style="37" customWidth="1"/>
    <col min="25" max="25" width="6" style="37" customWidth="1"/>
    <col min="26" max="26" width="9.5703125" style="37" customWidth="1"/>
    <col min="27" max="27" width="13" style="38" customWidth="1"/>
    <col min="28" max="28" width="2.28515625" style="37" customWidth="1"/>
    <col min="29" max="32" width="11.42578125" style="110"/>
    <col min="33" max="33" width="0" style="110" hidden="1" customWidth="1"/>
    <col min="34" max="34" width="1" style="111" customWidth="1"/>
    <col min="35" max="35" width="12.140625" style="110" customWidth="1"/>
    <col min="36" max="37" width="11.42578125" style="110"/>
    <col min="38" max="38" width="3.42578125" style="110" customWidth="1"/>
    <col min="39" max="43" width="11.42578125" style="110"/>
    <col min="44" max="16384" width="11.42578125" style="37"/>
  </cols>
  <sheetData>
    <row r="1" spans="2:43" ht="7.5" customHeight="1" thickBot="1" x14ac:dyDescent="0.25"/>
    <row r="2" spans="2:43" ht="15" x14ac:dyDescent="0.2">
      <c r="B2" s="39"/>
      <c r="C2" s="40"/>
      <c r="D2" s="49" t="s">
        <v>526</v>
      </c>
      <c r="E2" s="40"/>
      <c r="F2" s="53"/>
      <c r="G2" s="55"/>
      <c r="M2" s="37"/>
      <c r="N2" s="37"/>
      <c r="T2" s="37"/>
      <c r="U2" s="37"/>
      <c r="V2" s="37"/>
    </row>
    <row r="3" spans="2:43" x14ac:dyDescent="0.2">
      <c r="B3" s="42"/>
      <c r="C3" s="43"/>
      <c r="D3" s="43"/>
      <c r="E3" s="75" t="s">
        <v>527</v>
      </c>
      <c r="F3" s="79" t="s">
        <v>531</v>
      </c>
      <c r="G3" s="50"/>
      <c r="M3" s="37"/>
      <c r="N3" s="37"/>
      <c r="T3" s="37"/>
      <c r="U3" s="37"/>
      <c r="V3" s="37"/>
    </row>
    <row r="4" spans="2:43" ht="5.25" customHeight="1" x14ac:dyDescent="0.2">
      <c r="B4" s="42"/>
      <c r="C4" s="43"/>
      <c r="D4" s="43"/>
      <c r="E4" s="76"/>
      <c r="F4" s="79"/>
      <c r="G4" s="50"/>
      <c r="M4" s="37"/>
      <c r="N4" s="37"/>
      <c r="T4" s="37"/>
      <c r="U4" s="37"/>
      <c r="V4" s="37"/>
    </row>
    <row r="5" spans="2:43" x14ac:dyDescent="0.2">
      <c r="B5" s="42"/>
      <c r="C5" s="43"/>
      <c r="D5" s="43"/>
      <c r="E5" s="75" t="s">
        <v>528</v>
      </c>
      <c r="F5" s="80" t="s">
        <v>508</v>
      </c>
      <c r="G5" s="50"/>
      <c r="M5" s="37"/>
      <c r="N5" s="37"/>
      <c r="T5" s="37"/>
      <c r="U5" s="37"/>
      <c r="V5" s="37"/>
    </row>
    <row r="6" spans="2:43" ht="5.25" customHeight="1" x14ac:dyDescent="0.2">
      <c r="B6" s="42"/>
      <c r="C6" s="43"/>
      <c r="D6" s="43"/>
      <c r="E6" s="76"/>
      <c r="F6" s="79"/>
      <c r="G6" s="50"/>
      <c r="M6" s="37"/>
      <c r="N6" s="37"/>
      <c r="T6" s="37"/>
      <c r="U6" s="37"/>
      <c r="V6" s="37"/>
    </row>
    <row r="7" spans="2:43" ht="15" x14ac:dyDescent="0.25">
      <c r="B7" s="42"/>
      <c r="C7" s="43"/>
      <c r="D7" s="43"/>
      <c r="E7" s="75" t="s">
        <v>567</v>
      </c>
      <c r="F7" s="103">
        <f>SUM('Lista para cotizacion'!F2:F20)+'Lista para cotizacion'!F2</f>
        <v>2</v>
      </c>
      <c r="G7" s="50"/>
      <c r="M7" s="37"/>
      <c r="N7" s="37"/>
      <c r="T7" s="37"/>
      <c r="U7" s="37"/>
      <c r="V7" s="37"/>
    </row>
    <row r="8" spans="2:43" ht="6.75" customHeight="1" thickBot="1" x14ac:dyDescent="0.25">
      <c r="B8" s="45"/>
      <c r="C8" s="46"/>
      <c r="D8" s="46"/>
      <c r="E8" s="46"/>
      <c r="F8" s="54"/>
      <c r="G8" s="56"/>
      <c r="M8" s="37"/>
      <c r="N8" s="37"/>
      <c r="T8" s="37"/>
      <c r="U8" s="37"/>
      <c r="V8" s="37"/>
    </row>
    <row r="9" spans="2:43" ht="8.25" customHeight="1" thickBot="1" x14ac:dyDescent="0.25">
      <c r="V9" s="37"/>
    </row>
    <row r="10" spans="2:43" ht="22.5" customHeight="1" x14ac:dyDescent="0.2">
      <c r="B10" s="39"/>
      <c r="C10" s="74" t="s">
        <v>523</v>
      </c>
      <c r="D10" s="40"/>
      <c r="E10" s="40"/>
      <c r="F10" s="53"/>
      <c r="G10" s="41"/>
      <c r="I10" s="39"/>
      <c r="J10" s="40"/>
      <c r="K10" s="49" t="s">
        <v>590</v>
      </c>
      <c r="L10" s="40"/>
      <c r="M10" s="53"/>
      <c r="N10" s="41"/>
      <c r="P10" s="39"/>
      <c r="Q10" s="40"/>
      <c r="R10" s="49" t="s">
        <v>591</v>
      </c>
      <c r="S10" s="40"/>
      <c r="T10" s="53"/>
      <c r="U10" s="41"/>
      <c r="V10" s="37"/>
      <c r="W10" s="65"/>
      <c r="X10" s="74" t="s">
        <v>852</v>
      </c>
      <c r="Y10" s="66"/>
      <c r="Z10" s="66"/>
      <c r="AA10" s="67"/>
      <c r="AB10" s="68"/>
    </row>
    <row r="11" spans="2:43" ht="14.25" customHeight="1" x14ac:dyDescent="0.2">
      <c r="B11" s="42"/>
      <c r="C11" s="43"/>
      <c r="D11" s="43"/>
      <c r="E11" s="127" t="s">
        <v>504</v>
      </c>
      <c r="F11" s="127"/>
      <c r="G11" s="44"/>
      <c r="I11" s="42"/>
      <c r="J11" s="43"/>
      <c r="K11" s="43"/>
      <c r="L11" s="127" t="s">
        <v>530</v>
      </c>
      <c r="M11" s="127"/>
      <c r="N11" s="52"/>
      <c r="P11" s="42"/>
      <c r="Q11" s="43"/>
      <c r="R11" s="43"/>
      <c r="S11" s="127" t="s">
        <v>902</v>
      </c>
      <c r="T11" s="127"/>
      <c r="U11" s="52"/>
      <c r="V11" s="105"/>
      <c r="W11" s="42"/>
      <c r="X11" s="43"/>
      <c r="Y11" s="43"/>
      <c r="AA11" s="73"/>
      <c r="AB11" s="50"/>
      <c r="AH11" s="111" t="s">
        <v>508</v>
      </c>
    </row>
    <row r="12" spans="2:43" ht="14.25" customHeight="1" x14ac:dyDescent="0.2">
      <c r="B12" s="42"/>
      <c r="C12" s="43"/>
      <c r="D12" s="43"/>
      <c r="E12" s="127"/>
      <c r="F12" s="127"/>
      <c r="G12" s="44"/>
      <c r="I12" s="42"/>
      <c r="J12" s="43"/>
      <c r="K12" s="43"/>
      <c r="L12" s="127"/>
      <c r="M12" s="127"/>
      <c r="N12" s="52"/>
      <c r="P12" s="42"/>
      <c r="Q12" s="43"/>
      <c r="R12" s="43"/>
      <c r="S12" s="127"/>
      <c r="T12" s="127"/>
      <c r="U12" s="52"/>
      <c r="V12" s="105"/>
      <c r="W12" s="42"/>
      <c r="X12" s="43"/>
      <c r="Y12" s="43"/>
      <c r="Z12" s="127" t="s">
        <v>854</v>
      </c>
      <c r="AA12" s="127"/>
      <c r="AB12" s="50"/>
      <c r="AH12" s="112" t="s">
        <v>509</v>
      </c>
    </row>
    <row r="13" spans="2:43" s="62" customFormat="1" ht="15" x14ac:dyDescent="0.25">
      <c r="B13" s="59"/>
      <c r="C13" s="60"/>
      <c r="D13" s="60"/>
      <c r="E13" s="57" t="s">
        <v>506</v>
      </c>
      <c r="F13" s="58">
        <v>1</v>
      </c>
      <c r="G13" s="61"/>
      <c r="I13" s="59"/>
      <c r="J13" s="60"/>
      <c r="K13" s="60"/>
      <c r="L13" s="57" t="s">
        <v>506</v>
      </c>
      <c r="M13" s="78">
        <v>0</v>
      </c>
      <c r="N13" s="61"/>
      <c r="P13" s="59"/>
      <c r="Q13" s="60"/>
      <c r="R13" s="60"/>
      <c r="S13" s="57" t="s">
        <v>506</v>
      </c>
      <c r="T13" s="78">
        <v>0</v>
      </c>
      <c r="U13" s="61"/>
      <c r="V13" s="64"/>
      <c r="W13" s="42"/>
      <c r="X13" s="43"/>
      <c r="Y13" s="43"/>
      <c r="Z13" s="127"/>
      <c r="AA13" s="127"/>
      <c r="AB13" s="50"/>
      <c r="AC13" s="110"/>
      <c r="AD13" s="110"/>
      <c r="AE13" s="110"/>
      <c r="AF13" s="110"/>
      <c r="AG13" s="110"/>
      <c r="AH13" s="111" t="s">
        <v>510</v>
      </c>
      <c r="AI13" s="110"/>
      <c r="AJ13" s="110"/>
      <c r="AK13" s="110"/>
      <c r="AM13" s="110"/>
      <c r="AN13" s="110"/>
      <c r="AO13" s="110"/>
      <c r="AP13" s="110"/>
      <c r="AQ13" s="110"/>
    </row>
    <row r="14" spans="2:43" ht="15" x14ac:dyDescent="0.25">
      <c r="B14" s="42"/>
      <c r="C14" s="43"/>
      <c r="D14" s="43"/>
      <c r="E14" s="43"/>
      <c r="F14" s="48"/>
      <c r="G14" s="44"/>
      <c r="I14" s="42"/>
      <c r="J14" s="43"/>
      <c r="K14" s="43"/>
      <c r="L14" s="43"/>
      <c r="M14" s="48"/>
      <c r="N14" s="44"/>
      <c r="P14" s="42"/>
      <c r="Q14" s="43"/>
      <c r="R14" s="43"/>
      <c r="S14" s="43"/>
      <c r="T14" s="48"/>
      <c r="U14" s="44"/>
      <c r="V14" s="48"/>
      <c r="W14" s="42"/>
      <c r="X14" s="43"/>
      <c r="Y14" s="43"/>
      <c r="Z14" s="125" t="s">
        <v>506</v>
      </c>
      <c r="AA14" s="78">
        <v>0</v>
      </c>
      <c r="AB14" s="50"/>
      <c r="AH14" s="111" t="s">
        <v>511</v>
      </c>
    </row>
    <row r="15" spans="2:43" ht="15" thickBot="1" x14ac:dyDescent="0.25">
      <c r="B15" s="42"/>
      <c r="C15" s="43"/>
      <c r="D15" s="43"/>
      <c r="E15" s="43"/>
      <c r="F15" s="48"/>
      <c r="G15" s="44"/>
      <c r="I15" s="42"/>
      <c r="J15" s="43"/>
      <c r="K15" s="43"/>
      <c r="L15" s="43"/>
      <c r="M15" s="48"/>
      <c r="N15" s="44"/>
      <c r="P15" s="42"/>
      <c r="Q15" s="43"/>
      <c r="R15" s="43"/>
      <c r="S15" s="43"/>
      <c r="T15" s="48"/>
      <c r="U15" s="44"/>
      <c r="V15" s="48"/>
      <c r="W15" s="69"/>
      <c r="X15" s="70"/>
      <c r="Y15" s="70"/>
      <c r="Z15" s="70"/>
      <c r="AA15" s="71"/>
      <c r="AB15" s="72"/>
      <c r="AH15" s="111" t="s">
        <v>512</v>
      </c>
    </row>
    <row r="16" spans="2:43" ht="15" customHeight="1" thickBot="1" x14ac:dyDescent="0.25">
      <c r="B16" s="42"/>
      <c r="C16" s="43"/>
      <c r="D16" s="43"/>
      <c r="E16" s="127" t="s">
        <v>502</v>
      </c>
      <c r="F16" s="127"/>
      <c r="G16" s="44"/>
      <c r="I16" s="42"/>
      <c r="J16" s="43"/>
      <c r="K16" s="43"/>
      <c r="L16" s="127" t="s">
        <v>594</v>
      </c>
      <c r="M16" s="127"/>
      <c r="N16" s="51"/>
      <c r="P16" s="42"/>
      <c r="Q16" s="43"/>
      <c r="R16" s="43"/>
      <c r="S16" s="127" t="s">
        <v>587</v>
      </c>
      <c r="T16" s="127"/>
      <c r="U16" s="51"/>
      <c r="V16" s="106"/>
      <c r="AH16" s="111" t="s">
        <v>513</v>
      </c>
    </row>
    <row r="17" spans="2:43" ht="15" x14ac:dyDescent="0.2">
      <c r="B17" s="42"/>
      <c r="C17" s="43"/>
      <c r="D17" s="43"/>
      <c r="E17" s="127"/>
      <c r="F17" s="127"/>
      <c r="G17" s="44"/>
      <c r="I17" s="42"/>
      <c r="J17" s="43"/>
      <c r="K17" s="43"/>
      <c r="L17" s="127"/>
      <c r="M17" s="127"/>
      <c r="N17" s="51"/>
      <c r="P17" s="42"/>
      <c r="Q17" s="43"/>
      <c r="R17" s="43"/>
      <c r="S17" s="127"/>
      <c r="T17" s="127"/>
      <c r="U17" s="51"/>
      <c r="V17" s="106"/>
      <c r="W17" s="65"/>
      <c r="X17" s="74" t="s">
        <v>853</v>
      </c>
      <c r="Y17" s="66"/>
      <c r="Z17" s="66"/>
      <c r="AA17" s="67"/>
      <c r="AB17" s="68"/>
      <c r="AH17" s="111" t="s">
        <v>514</v>
      </c>
    </row>
    <row r="18" spans="2:43" s="62" customFormat="1" ht="15" customHeight="1" x14ac:dyDescent="0.25">
      <c r="B18" s="59"/>
      <c r="C18" s="60"/>
      <c r="D18" s="60"/>
      <c r="E18" s="57" t="s">
        <v>506</v>
      </c>
      <c r="F18" s="77">
        <v>1</v>
      </c>
      <c r="G18" s="61"/>
      <c r="I18" s="59"/>
      <c r="J18" s="60"/>
      <c r="K18" s="60"/>
      <c r="L18" s="57" t="s">
        <v>506</v>
      </c>
      <c r="M18" s="78">
        <v>0</v>
      </c>
      <c r="N18" s="61"/>
      <c r="P18" s="59"/>
      <c r="Q18" s="60"/>
      <c r="R18" s="60"/>
      <c r="S18" s="57" t="s">
        <v>506</v>
      </c>
      <c r="T18" s="78">
        <v>0</v>
      </c>
      <c r="U18" s="61"/>
      <c r="V18" s="64"/>
      <c r="W18" s="42"/>
      <c r="X18" s="43"/>
      <c r="Y18" s="43"/>
      <c r="Z18" s="37"/>
      <c r="AA18" s="73"/>
      <c r="AB18" s="50"/>
      <c r="AC18" s="110"/>
      <c r="AD18" s="110"/>
      <c r="AE18" s="110"/>
      <c r="AF18" s="110"/>
      <c r="AG18" s="110"/>
      <c r="AH18" s="111" t="s">
        <v>515</v>
      </c>
      <c r="AI18" s="110"/>
      <c r="AJ18" s="110"/>
      <c r="AK18" s="110"/>
      <c r="AL18" s="110"/>
      <c r="AM18" s="110"/>
      <c r="AN18" s="110"/>
      <c r="AO18" s="110"/>
      <c r="AP18" s="110"/>
      <c r="AQ18" s="110"/>
    </row>
    <row r="19" spans="2:43" ht="14.25" customHeight="1" x14ac:dyDescent="0.2">
      <c r="B19" s="42"/>
      <c r="C19" s="43"/>
      <c r="D19" s="43"/>
      <c r="E19" s="43"/>
      <c r="F19" s="48"/>
      <c r="G19" s="44"/>
      <c r="I19" s="42"/>
      <c r="J19" s="43"/>
      <c r="K19" s="43"/>
      <c r="L19" s="43"/>
      <c r="M19" s="48"/>
      <c r="N19" s="44"/>
      <c r="P19" s="42"/>
      <c r="Q19" s="43"/>
      <c r="R19" s="43"/>
      <c r="S19" s="43"/>
      <c r="T19" s="48"/>
      <c r="U19" s="44"/>
      <c r="V19" s="48"/>
      <c r="W19" s="42"/>
      <c r="X19" s="43"/>
      <c r="Y19" s="43"/>
      <c r="Z19" s="127" t="s">
        <v>833</v>
      </c>
      <c r="AA19" s="127"/>
      <c r="AB19" s="50"/>
      <c r="AH19" s="111" t="s">
        <v>516</v>
      </c>
    </row>
    <row r="20" spans="2:43" ht="15" x14ac:dyDescent="0.25">
      <c r="B20" s="42"/>
      <c r="C20" s="43"/>
      <c r="D20" s="43"/>
      <c r="E20" s="43"/>
      <c r="F20" s="48"/>
      <c r="G20" s="44"/>
      <c r="I20" s="42"/>
      <c r="J20" s="43"/>
      <c r="K20" s="43"/>
      <c r="L20" s="43"/>
      <c r="M20" s="48"/>
      <c r="N20" s="44"/>
      <c r="P20" s="42"/>
      <c r="Q20" s="43"/>
      <c r="R20" s="43"/>
      <c r="S20" s="43"/>
      <c r="T20" s="48"/>
      <c r="U20" s="44"/>
      <c r="V20" s="48"/>
      <c r="W20" s="42"/>
      <c r="X20" s="43"/>
      <c r="Y20" s="43"/>
      <c r="Z20" s="127"/>
      <c r="AA20" s="127"/>
      <c r="AB20" s="50"/>
      <c r="AE20"/>
      <c r="AH20" s="111" t="s">
        <v>517</v>
      </c>
    </row>
    <row r="21" spans="2:43" ht="14.25" customHeight="1" x14ac:dyDescent="0.25">
      <c r="B21" s="42"/>
      <c r="C21" s="43"/>
      <c r="D21" s="43"/>
      <c r="E21" s="127" t="s">
        <v>503</v>
      </c>
      <c r="F21" s="127"/>
      <c r="G21" s="44"/>
      <c r="I21" s="42"/>
      <c r="J21" s="43"/>
      <c r="K21" s="43"/>
      <c r="L21" s="127" t="s">
        <v>505</v>
      </c>
      <c r="M21" s="127"/>
      <c r="N21" s="51"/>
      <c r="P21" s="42"/>
      <c r="Q21" s="43"/>
      <c r="R21" s="43"/>
      <c r="S21" s="127" t="s">
        <v>595</v>
      </c>
      <c r="T21" s="127"/>
      <c r="U21" s="51"/>
      <c r="V21" s="106"/>
      <c r="W21" s="42"/>
      <c r="X21" s="43"/>
      <c r="Y21" s="43"/>
      <c r="Z21" s="125" t="s">
        <v>506</v>
      </c>
      <c r="AA21" s="78">
        <v>0</v>
      </c>
      <c r="AB21" s="50"/>
      <c r="AD21"/>
      <c r="AH21" s="111" t="s">
        <v>519</v>
      </c>
    </row>
    <row r="22" spans="2:43" ht="15" customHeight="1" thickBot="1" x14ac:dyDescent="0.25">
      <c r="B22" s="42"/>
      <c r="C22" s="43"/>
      <c r="D22" s="43"/>
      <c r="E22" s="127"/>
      <c r="F22" s="127"/>
      <c r="G22" s="44"/>
      <c r="I22" s="42"/>
      <c r="J22" s="43"/>
      <c r="K22" s="43"/>
      <c r="L22" s="127"/>
      <c r="M22" s="127"/>
      <c r="N22" s="51"/>
      <c r="P22" s="42"/>
      <c r="Q22" s="43"/>
      <c r="R22" s="43"/>
      <c r="S22" s="127"/>
      <c r="T22" s="127"/>
      <c r="U22" s="51"/>
      <c r="V22" s="106"/>
      <c r="W22" s="69"/>
      <c r="X22" s="70"/>
      <c r="Y22" s="70"/>
      <c r="Z22" s="70"/>
      <c r="AA22" s="71"/>
      <c r="AB22" s="72"/>
      <c r="AH22" s="111" t="s">
        <v>518</v>
      </c>
    </row>
    <row r="23" spans="2:43" ht="15" customHeight="1" thickBot="1" x14ac:dyDescent="0.3">
      <c r="B23" s="42"/>
      <c r="C23" s="43"/>
      <c r="D23" s="43"/>
      <c r="E23" s="57" t="s">
        <v>506</v>
      </c>
      <c r="F23" s="78">
        <v>0</v>
      </c>
      <c r="G23" s="44"/>
      <c r="I23" s="42"/>
      <c r="J23" s="43"/>
      <c r="K23" s="43"/>
      <c r="L23" s="57" t="s">
        <v>506</v>
      </c>
      <c r="M23" s="78">
        <v>0</v>
      </c>
      <c r="N23" s="44"/>
      <c r="P23" s="42"/>
      <c r="Q23" s="43"/>
      <c r="R23" s="43"/>
      <c r="S23" s="57" t="s">
        <v>506</v>
      </c>
      <c r="T23" s="78">
        <v>0</v>
      </c>
      <c r="U23" s="44"/>
      <c r="V23" s="48"/>
      <c r="AH23" s="111" t="s">
        <v>531</v>
      </c>
    </row>
    <row r="24" spans="2:43" s="62" customFormat="1" ht="15" x14ac:dyDescent="0.2">
      <c r="B24" s="59"/>
      <c r="C24" s="60"/>
      <c r="D24" s="60"/>
      <c r="E24" s="60"/>
      <c r="F24" s="60"/>
      <c r="G24" s="61"/>
      <c r="I24" s="59"/>
      <c r="J24" s="60"/>
      <c r="K24" s="60"/>
      <c r="L24" s="60"/>
      <c r="M24" s="64"/>
      <c r="N24" s="61"/>
      <c r="P24" s="59"/>
      <c r="Q24" s="60"/>
      <c r="R24" s="60"/>
      <c r="S24" s="60"/>
      <c r="T24" s="64"/>
      <c r="U24" s="61"/>
      <c r="V24" s="64"/>
      <c r="W24" s="65"/>
      <c r="X24" s="74" t="s">
        <v>525</v>
      </c>
      <c r="Y24" s="66"/>
      <c r="Z24" s="66"/>
      <c r="AA24" s="67"/>
      <c r="AB24" s="68"/>
      <c r="AC24" s="110"/>
      <c r="AD24" s="110"/>
      <c r="AE24" s="110"/>
      <c r="AF24" s="110"/>
      <c r="AG24" s="110"/>
      <c r="AH24" s="111" t="s">
        <v>520</v>
      </c>
      <c r="AI24" s="110"/>
      <c r="AJ24" s="110"/>
      <c r="AK24" s="110"/>
      <c r="AL24" s="110"/>
      <c r="AM24" s="110"/>
      <c r="AN24" s="110"/>
      <c r="AO24" s="110"/>
      <c r="AP24" s="110"/>
      <c r="AQ24" s="110"/>
    </row>
    <row r="25" spans="2:43" ht="14.25" customHeight="1" thickBot="1" x14ac:dyDescent="0.25">
      <c r="B25" s="42"/>
      <c r="C25" s="43"/>
      <c r="D25" s="43"/>
      <c r="E25" s="43"/>
      <c r="F25" s="48"/>
      <c r="G25" s="44"/>
      <c r="I25" s="45"/>
      <c r="J25" s="46"/>
      <c r="K25" s="46"/>
      <c r="L25" s="46"/>
      <c r="M25" s="54"/>
      <c r="N25" s="47"/>
      <c r="P25" s="42"/>
      <c r="Q25" s="43"/>
      <c r="R25" s="43"/>
      <c r="S25" s="43"/>
      <c r="T25" s="48"/>
      <c r="U25" s="44"/>
      <c r="V25" s="48"/>
      <c r="W25" s="42"/>
      <c r="X25" s="43"/>
      <c r="Y25" s="43"/>
      <c r="AA25" s="73"/>
      <c r="AB25" s="50"/>
      <c r="AH25" s="111" t="s">
        <v>521</v>
      </c>
    </row>
    <row r="26" spans="2:43" ht="14.25" customHeight="1" thickBot="1" x14ac:dyDescent="0.25">
      <c r="B26" s="42"/>
      <c r="C26" s="43"/>
      <c r="D26" s="43"/>
      <c r="E26" s="127" t="s">
        <v>825</v>
      </c>
      <c r="F26" s="127"/>
      <c r="G26" s="44"/>
      <c r="I26" s="43"/>
      <c r="J26" s="43"/>
      <c r="K26" s="43"/>
      <c r="L26" s="73"/>
      <c r="M26" s="73"/>
      <c r="N26" s="106"/>
      <c r="P26" s="42"/>
      <c r="Q26" s="43"/>
      <c r="R26" s="43"/>
      <c r="S26" s="127" t="s">
        <v>588</v>
      </c>
      <c r="T26" s="127"/>
      <c r="U26" s="51"/>
      <c r="V26" s="106"/>
      <c r="W26" s="42"/>
      <c r="X26" s="43"/>
      <c r="Y26" s="43"/>
      <c r="Z26" s="127" t="s">
        <v>534</v>
      </c>
      <c r="AA26" s="127"/>
      <c r="AB26" s="50"/>
      <c r="AH26" s="111" t="s">
        <v>522</v>
      </c>
    </row>
    <row r="27" spans="2:43" ht="15" x14ac:dyDescent="0.2">
      <c r="B27" s="42"/>
      <c r="C27" s="43"/>
      <c r="D27" s="43"/>
      <c r="E27" s="127"/>
      <c r="F27" s="127"/>
      <c r="G27" s="44"/>
      <c r="I27" s="39"/>
      <c r="J27" s="40"/>
      <c r="K27" s="49" t="s">
        <v>524</v>
      </c>
      <c r="L27" s="40"/>
      <c r="M27" s="53"/>
      <c r="N27" s="55"/>
      <c r="P27" s="42"/>
      <c r="Q27" s="43"/>
      <c r="R27" s="43"/>
      <c r="S27" s="127"/>
      <c r="T27" s="127"/>
      <c r="U27" s="51"/>
      <c r="V27" s="106"/>
      <c r="W27" s="42"/>
      <c r="X27" s="43"/>
      <c r="Y27" s="43"/>
      <c r="Z27" s="127"/>
      <c r="AA27" s="127"/>
      <c r="AB27" s="50"/>
    </row>
    <row r="28" spans="2:43" ht="14.25" customHeight="1" x14ac:dyDescent="0.25">
      <c r="B28" s="42"/>
      <c r="C28" s="43"/>
      <c r="D28" s="43"/>
      <c r="E28" s="57" t="s">
        <v>506</v>
      </c>
      <c r="F28" s="78">
        <v>0</v>
      </c>
      <c r="G28" s="44"/>
      <c r="I28" s="42"/>
      <c r="J28" s="43"/>
      <c r="K28" s="43"/>
      <c r="L28" s="127" t="s">
        <v>529</v>
      </c>
      <c r="M28" s="127"/>
      <c r="N28" s="50"/>
      <c r="P28" s="42"/>
      <c r="Q28" s="43"/>
      <c r="R28" s="43"/>
      <c r="S28" s="57" t="s">
        <v>506</v>
      </c>
      <c r="T28" s="78">
        <v>0</v>
      </c>
      <c r="U28" s="44"/>
      <c r="V28" s="48"/>
      <c r="W28" s="42"/>
      <c r="X28" s="43"/>
      <c r="Y28" s="43"/>
      <c r="Z28" s="125" t="s">
        <v>506</v>
      </c>
      <c r="AA28" s="78">
        <v>0</v>
      </c>
      <c r="AB28" s="50"/>
    </row>
    <row r="29" spans="2:43" s="62" customFormat="1" ht="15" thickBot="1" x14ac:dyDescent="0.25">
      <c r="B29" s="42"/>
      <c r="C29" s="60"/>
      <c r="D29" s="60"/>
      <c r="E29" s="60"/>
      <c r="F29" s="60"/>
      <c r="G29" s="44"/>
      <c r="H29" s="37"/>
      <c r="I29" s="42"/>
      <c r="J29" s="43"/>
      <c r="K29" s="43"/>
      <c r="L29" s="127"/>
      <c r="M29" s="127"/>
      <c r="N29" s="50"/>
      <c r="P29" s="59"/>
      <c r="Q29" s="60"/>
      <c r="R29" s="60"/>
      <c r="S29" s="60"/>
      <c r="T29" s="64"/>
      <c r="U29" s="61"/>
      <c r="V29" s="64"/>
      <c r="W29" s="69"/>
      <c r="X29" s="70"/>
      <c r="Y29" s="70"/>
      <c r="Z29" s="70"/>
      <c r="AA29" s="71"/>
      <c r="AB29" s="72"/>
      <c r="AC29" s="110"/>
      <c r="AD29" s="110"/>
      <c r="AE29" s="110"/>
      <c r="AF29" s="110"/>
      <c r="AG29" s="110"/>
      <c r="AH29" s="111"/>
      <c r="AI29" s="110"/>
      <c r="AJ29" s="110"/>
      <c r="AK29" s="110"/>
      <c r="AL29" s="110"/>
      <c r="AM29" s="110"/>
      <c r="AN29" s="110"/>
      <c r="AO29" s="110"/>
      <c r="AP29" s="110"/>
      <c r="AQ29" s="110"/>
    </row>
    <row r="30" spans="2:43" ht="15.75" thickBot="1" x14ac:dyDescent="0.3">
      <c r="B30" s="42"/>
      <c r="C30" s="43"/>
      <c r="D30" s="43"/>
      <c r="E30" s="43"/>
      <c r="F30" s="48"/>
      <c r="G30" s="44"/>
      <c r="I30" s="59"/>
      <c r="J30" s="60"/>
      <c r="K30" s="60"/>
      <c r="L30" s="57" t="s">
        <v>506</v>
      </c>
      <c r="M30" s="78">
        <v>0</v>
      </c>
      <c r="N30" s="63"/>
      <c r="P30" s="42"/>
      <c r="Q30" s="43"/>
      <c r="R30" s="43"/>
      <c r="S30" s="43"/>
      <c r="T30" s="48"/>
      <c r="U30" s="44"/>
      <c r="V30" s="48"/>
    </row>
    <row r="31" spans="2:43" ht="15" customHeight="1" x14ac:dyDescent="0.2">
      <c r="B31" s="42"/>
      <c r="C31" s="43"/>
      <c r="D31" s="43"/>
      <c r="E31" s="127" t="s">
        <v>827</v>
      </c>
      <c r="F31" s="127"/>
      <c r="G31" s="44"/>
      <c r="I31" s="42"/>
      <c r="J31" s="43"/>
      <c r="K31" s="43"/>
      <c r="L31" s="43"/>
      <c r="M31" s="48"/>
      <c r="N31" s="50"/>
      <c r="P31" s="42"/>
      <c r="Q31" s="43"/>
      <c r="R31" s="43"/>
      <c r="S31" s="127" t="s">
        <v>589</v>
      </c>
      <c r="T31" s="127"/>
      <c r="U31" s="51"/>
      <c r="V31" s="106"/>
      <c r="W31" s="65"/>
      <c r="X31" s="40"/>
      <c r="Y31" s="74" t="s">
        <v>532</v>
      </c>
      <c r="Z31" s="66"/>
      <c r="AA31" s="67"/>
      <c r="AB31" s="68"/>
    </row>
    <row r="32" spans="2:43" ht="14.25" customHeight="1" thickBot="1" x14ac:dyDescent="0.25">
      <c r="B32" s="42"/>
      <c r="C32" s="43"/>
      <c r="D32" s="43"/>
      <c r="E32" s="127"/>
      <c r="F32" s="127"/>
      <c r="G32" s="44"/>
      <c r="I32" s="45"/>
      <c r="J32" s="46"/>
      <c r="K32" s="46"/>
      <c r="L32" s="46"/>
      <c r="M32" s="54"/>
      <c r="N32" s="56"/>
      <c r="P32" s="42"/>
      <c r="Q32" s="43"/>
      <c r="R32" s="43"/>
      <c r="S32" s="127"/>
      <c r="T32" s="127"/>
      <c r="U32" s="51"/>
      <c r="V32" s="106"/>
      <c r="W32" s="42"/>
      <c r="X32" s="43"/>
      <c r="Y32" s="43"/>
      <c r="Z32" s="127" t="s">
        <v>533</v>
      </c>
      <c r="AA32" s="127"/>
      <c r="AB32" s="50"/>
    </row>
    <row r="33" spans="2:52" ht="12.75" customHeight="1" thickBot="1" x14ac:dyDescent="0.3">
      <c r="B33" s="42"/>
      <c r="C33" s="43"/>
      <c r="D33" s="43"/>
      <c r="E33" s="57" t="s">
        <v>506</v>
      </c>
      <c r="F33" s="78">
        <v>0</v>
      </c>
      <c r="G33" s="44"/>
      <c r="N33" s="37"/>
      <c r="P33" s="42"/>
      <c r="Q33" s="43"/>
      <c r="R33" s="43"/>
      <c r="S33" s="57" t="s">
        <v>506</v>
      </c>
      <c r="T33" s="78">
        <v>0</v>
      </c>
      <c r="U33" s="44"/>
      <c r="V33" s="48"/>
      <c r="W33" s="42"/>
      <c r="X33" s="43"/>
      <c r="Y33" s="43"/>
      <c r="Z33" s="127"/>
      <c r="AA33" s="127"/>
      <c r="AB33" s="50"/>
    </row>
    <row r="34" spans="2:52" ht="14.25" customHeight="1" x14ac:dyDescent="0.25">
      <c r="B34" s="59"/>
      <c r="C34" s="60"/>
      <c r="D34" s="60"/>
      <c r="E34" s="60"/>
      <c r="F34" s="60"/>
      <c r="G34" s="61"/>
      <c r="H34" s="62"/>
      <c r="I34" s="39"/>
      <c r="J34" s="40"/>
      <c r="K34" s="49" t="s">
        <v>851</v>
      </c>
      <c r="L34" s="40"/>
      <c r="M34" s="53"/>
      <c r="N34" s="55"/>
      <c r="P34" s="42"/>
      <c r="Q34" s="43"/>
      <c r="R34" s="43"/>
      <c r="S34" s="43"/>
      <c r="T34" s="48"/>
      <c r="U34" s="44"/>
      <c r="V34" s="48"/>
      <c r="W34" s="42"/>
      <c r="X34" s="43"/>
      <c r="Y34" s="43"/>
      <c r="Z34" s="125" t="s">
        <v>506</v>
      </c>
      <c r="AA34" s="78">
        <v>0</v>
      </c>
      <c r="AB34" s="50"/>
    </row>
    <row r="35" spans="2:52" ht="15" customHeight="1" x14ac:dyDescent="0.2">
      <c r="B35" s="42"/>
      <c r="C35" s="43"/>
      <c r="D35" s="43"/>
      <c r="E35" s="43"/>
      <c r="F35" s="48"/>
      <c r="G35" s="44"/>
      <c r="I35" s="59"/>
      <c r="J35" s="60"/>
      <c r="K35" s="60"/>
      <c r="L35" s="60"/>
      <c r="M35" s="73"/>
      <c r="N35" s="63"/>
      <c r="P35" s="42"/>
      <c r="Q35" s="43"/>
      <c r="R35" s="43"/>
      <c r="S35" s="129" t="s">
        <v>597</v>
      </c>
      <c r="T35" s="129"/>
      <c r="U35" s="44"/>
      <c r="V35" s="48"/>
      <c r="W35" s="42"/>
      <c r="X35" s="43"/>
      <c r="Y35" s="43"/>
      <c r="AA35" s="37"/>
      <c r="AB35" s="50"/>
    </row>
    <row r="36" spans="2:52" ht="15.75" customHeight="1" thickBot="1" x14ac:dyDescent="0.25">
      <c r="B36" s="42"/>
      <c r="C36" s="43"/>
      <c r="D36" s="43"/>
      <c r="E36" s="127" t="s">
        <v>826</v>
      </c>
      <c r="F36" s="127"/>
      <c r="G36" s="44"/>
      <c r="I36" s="42"/>
      <c r="J36" s="43"/>
      <c r="K36" s="43"/>
      <c r="L36" s="127" t="s">
        <v>535</v>
      </c>
      <c r="M36" s="127"/>
      <c r="N36" s="50"/>
      <c r="P36" s="45"/>
      <c r="Q36" s="46"/>
      <c r="R36" s="46"/>
      <c r="S36" s="130"/>
      <c r="T36" s="130"/>
      <c r="U36" s="47"/>
      <c r="V36" s="107"/>
      <c r="W36" s="69"/>
      <c r="X36" s="70"/>
      <c r="Y36" s="70"/>
      <c r="Z36" s="70"/>
      <c r="AA36" s="71"/>
      <c r="AB36" s="72"/>
    </row>
    <row r="37" spans="2:52" ht="14.25" customHeight="1" x14ac:dyDescent="0.2">
      <c r="B37" s="42"/>
      <c r="C37" s="43"/>
      <c r="D37" s="43"/>
      <c r="E37" s="127"/>
      <c r="F37" s="127"/>
      <c r="G37" s="44"/>
      <c r="I37" s="42"/>
      <c r="J37" s="43"/>
      <c r="K37" s="43"/>
      <c r="L37" s="127"/>
      <c r="M37" s="127"/>
      <c r="N37" s="50"/>
      <c r="V37" s="107"/>
    </row>
    <row r="38" spans="2:52" ht="18.75" customHeight="1" x14ac:dyDescent="0.25">
      <c r="B38" s="42"/>
      <c r="C38" s="43"/>
      <c r="D38" s="43"/>
      <c r="E38" s="57" t="s">
        <v>506</v>
      </c>
      <c r="F38" s="78">
        <v>0</v>
      </c>
      <c r="G38" s="44"/>
      <c r="I38" s="42"/>
      <c r="J38" s="43"/>
      <c r="K38" s="43"/>
      <c r="L38" s="57" t="s">
        <v>506</v>
      </c>
      <c r="M38" s="78">
        <v>0</v>
      </c>
      <c r="N38" s="50"/>
      <c r="P38" s="107"/>
      <c r="Q38" s="43"/>
      <c r="R38" s="43"/>
      <c r="S38" s="43"/>
      <c r="T38" s="109"/>
      <c r="U38" s="48"/>
      <c r="V38" s="107"/>
      <c r="W38" s="107"/>
      <c r="X38" s="107"/>
    </row>
    <row r="39" spans="2:52" ht="14.25" customHeight="1" x14ac:dyDescent="0.2">
      <c r="B39" s="42"/>
      <c r="C39" s="60"/>
      <c r="D39" s="60"/>
      <c r="E39" s="60"/>
      <c r="F39" s="60"/>
      <c r="G39" s="44"/>
      <c r="I39" s="42"/>
      <c r="J39" s="43"/>
      <c r="K39" s="43"/>
      <c r="L39" s="43"/>
      <c r="M39" s="48"/>
      <c r="N39" s="50"/>
      <c r="P39" s="107"/>
      <c r="Q39" s="43"/>
      <c r="R39" s="107"/>
      <c r="S39" s="73"/>
      <c r="T39" s="73"/>
      <c r="U39" s="48"/>
      <c r="V39" s="107"/>
      <c r="W39" s="107"/>
      <c r="X39" s="107"/>
    </row>
    <row r="40" spans="2:52" ht="14.25" customHeight="1" x14ac:dyDescent="0.2">
      <c r="B40" s="42"/>
      <c r="C40" s="43"/>
      <c r="D40" s="43"/>
      <c r="E40" s="43"/>
      <c r="F40" s="48"/>
      <c r="G40" s="44"/>
      <c r="I40" s="42"/>
      <c r="J40" s="60"/>
      <c r="K40" s="60"/>
      <c r="L40" s="60"/>
      <c r="M40" s="73"/>
      <c r="N40" s="44"/>
      <c r="P40" s="107"/>
      <c r="Q40" s="43"/>
      <c r="R40" s="107"/>
      <c r="S40" s="73"/>
      <c r="T40" s="73"/>
      <c r="U40" s="48"/>
      <c r="V40" s="107"/>
      <c r="W40" s="107"/>
      <c r="X40" s="107"/>
    </row>
    <row r="41" spans="2:52" ht="14.25" customHeight="1" x14ac:dyDescent="0.2">
      <c r="B41" s="42"/>
      <c r="C41" s="43"/>
      <c r="D41" s="43"/>
      <c r="E41" s="127" t="s">
        <v>507</v>
      </c>
      <c r="F41" s="127"/>
      <c r="G41" s="44"/>
      <c r="I41" s="42"/>
      <c r="J41" s="43"/>
      <c r="K41" s="43"/>
      <c r="L41" s="127" t="s">
        <v>850</v>
      </c>
      <c r="M41" s="127"/>
      <c r="N41" s="51"/>
      <c r="P41" s="107"/>
      <c r="Q41" s="60"/>
      <c r="R41" s="108"/>
      <c r="S41" s="73"/>
      <c r="T41" s="73"/>
      <c r="U41" s="48"/>
      <c r="V41" s="107"/>
      <c r="W41" s="107"/>
      <c r="X41" s="107"/>
    </row>
    <row r="42" spans="2:52" ht="15" x14ac:dyDescent="0.25">
      <c r="B42" s="42"/>
      <c r="C42" s="43"/>
      <c r="D42" s="43"/>
      <c r="E42" s="127"/>
      <c r="F42" s="127"/>
      <c r="G42" s="44"/>
      <c r="I42" s="42"/>
      <c r="J42" s="43"/>
      <c r="K42" s="43"/>
      <c r="L42" s="127"/>
      <c r="M42" s="127"/>
      <c r="N42" s="51"/>
      <c r="P42" s="107"/>
      <c r="Q42" s="43"/>
      <c r="R42" s="43"/>
      <c r="S42" s="57"/>
      <c r="T42" s="78"/>
      <c r="U42" s="48"/>
      <c r="V42" s="107"/>
      <c r="W42" s="107"/>
      <c r="X42" s="107"/>
    </row>
    <row r="43" spans="2:52" ht="15" customHeight="1" x14ac:dyDescent="0.25">
      <c r="B43" s="42"/>
      <c r="C43" s="43"/>
      <c r="D43" s="43"/>
      <c r="E43" s="57" t="s">
        <v>506</v>
      </c>
      <c r="F43" s="78">
        <v>0</v>
      </c>
      <c r="G43" s="44"/>
      <c r="I43" s="42"/>
      <c r="J43" s="43"/>
      <c r="K43" s="43"/>
      <c r="L43" s="57" t="s">
        <v>506</v>
      </c>
      <c r="M43" s="78">
        <v>0</v>
      </c>
      <c r="N43" s="44"/>
      <c r="P43" s="107"/>
      <c r="Q43" s="43"/>
      <c r="R43" s="43"/>
      <c r="S43" s="43"/>
      <c r="T43" s="48"/>
      <c r="U43" s="48"/>
      <c r="V43" s="107"/>
      <c r="W43" s="107"/>
      <c r="X43" s="107"/>
    </row>
    <row r="44" spans="2:52" ht="14.25" customHeight="1" x14ac:dyDescent="0.2">
      <c r="B44" s="42"/>
      <c r="C44" s="43"/>
      <c r="D44" s="43"/>
      <c r="E44" s="43"/>
      <c r="F44" s="48"/>
      <c r="G44" s="44"/>
      <c r="I44" s="42"/>
      <c r="J44" s="43"/>
      <c r="K44" s="43"/>
      <c r="L44" s="43"/>
      <c r="M44" s="48"/>
      <c r="N44" s="44"/>
      <c r="P44" s="107"/>
      <c r="Q44" s="43"/>
      <c r="R44" s="43"/>
      <c r="S44" s="127"/>
      <c r="T44" s="127"/>
      <c r="U44" s="48"/>
      <c r="V44" s="107"/>
      <c r="W44" s="107"/>
      <c r="X44" s="107"/>
    </row>
    <row r="45" spans="2:52" ht="14.25" customHeight="1" x14ac:dyDescent="0.2">
      <c r="B45" s="42"/>
      <c r="C45" s="43"/>
      <c r="D45" s="43"/>
      <c r="E45" s="43"/>
      <c r="F45" s="48"/>
      <c r="G45" s="44"/>
      <c r="I45" s="42"/>
      <c r="J45" s="43"/>
      <c r="K45" s="43"/>
      <c r="L45" s="43"/>
      <c r="M45" s="48"/>
      <c r="N45" s="44"/>
      <c r="P45" s="107"/>
      <c r="Q45" s="43"/>
      <c r="R45" s="43"/>
      <c r="S45" s="127"/>
      <c r="T45" s="127"/>
      <c r="U45" s="48"/>
      <c r="V45" s="107"/>
      <c r="W45" s="107"/>
      <c r="X45" s="107"/>
    </row>
    <row r="46" spans="2:52" ht="6.75" customHeight="1" thickBot="1" x14ac:dyDescent="0.25">
      <c r="B46" s="45"/>
      <c r="C46" s="46"/>
      <c r="D46" s="46"/>
      <c r="E46" s="46"/>
      <c r="F46" s="54"/>
      <c r="G46" s="47"/>
      <c r="I46" s="45"/>
      <c r="J46" s="46"/>
      <c r="K46" s="46"/>
      <c r="L46" s="46"/>
      <c r="M46" s="54"/>
      <c r="N46" s="47"/>
      <c r="P46" s="107"/>
      <c r="Q46" s="43"/>
      <c r="R46" s="43"/>
      <c r="S46" s="127"/>
      <c r="T46" s="127"/>
      <c r="U46" s="48"/>
      <c r="V46" s="107"/>
      <c r="W46" s="107"/>
      <c r="X46" s="107"/>
    </row>
    <row r="47" spans="2:52" ht="15.75" thickBot="1" x14ac:dyDescent="0.3">
      <c r="F47" s="37"/>
      <c r="G47" s="37"/>
      <c r="M47" s="37"/>
      <c r="N47" s="37"/>
      <c r="O47" s="38"/>
      <c r="P47" s="38"/>
      <c r="T47" s="37"/>
      <c r="U47" s="37"/>
      <c r="W47" s="38"/>
      <c r="Y47" s="107"/>
      <c r="Z47" s="60"/>
      <c r="AA47" s="60"/>
      <c r="AB47" s="57"/>
      <c r="AC47" s="78"/>
      <c r="AD47" s="48"/>
      <c r="AE47" s="107"/>
      <c r="AF47" s="107"/>
      <c r="AG47" s="107"/>
      <c r="AH47" s="37"/>
      <c r="AI47" s="37"/>
      <c r="AJ47" s="38"/>
      <c r="AK47" s="37"/>
      <c r="AQ47" s="111"/>
      <c r="AR47" s="110"/>
      <c r="AS47" s="110"/>
      <c r="AT47" s="110"/>
      <c r="AU47" s="110"/>
      <c r="AV47" s="110"/>
      <c r="AW47" s="110"/>
      <c r="AX47" s="110"/>
      <c r="AY47" s="110"/>
      <c r="AZ47" s="110"/>
    </row>
    <row r="48" spans="2:52" ht="15" x14ac:dyDescent="0.2">
      <c r="B48" s="39"/>
      <c r="C48" s="49" t="s">
        <v>856</v>
      </c>
      <c r="D48" s="40"/>
      <c r="E48" s="40"/>
      <c r="F48" s="53"/>
      <c r="G48" s="41"/>
      <c r="I48" s="39"/>
      <c r="J48" s="40"/>
      <c r="K48" s="40"/>
      <c r="L48" s="40"/>
      <c r="M48" s="49" t="s">
        <v>566</v>
      </c>
      <c r="N48" s="53"/>
      <c r="O48" s="40"/>
      <c r="P48" s="40"/>
      <c r="Q48" s="40"/>
      <c r="R48" s="40"/>
      <c r="S48" s="40"/>
      <c r="T48" s="40"/>
      <c r="U48" s="41"/>
      <c r="V48" s="37"/>
      <c r="W48" s="107"/>
      <c r="X48" s="43"/>
      <c r="Y48" s="43"/>
      <c r="Z48" s="43"/>
      <c r="AA48" s="48"/>
      <c r="AB48" s="48"/>
      <c r="AC48" s="107"/>
      <c r="AD48" s="107"/>
      <c r="AE48" s="107"/>
      <c r="AF48" s="37"/>
      <c r="AG48" s="37"/>
      <c r="AH48" s="38"/>
      <c r="AI48" s="37"/>
      <c r="AO48" s="111"/>
      <c r="AR48" s="110"/>
      <c r="AS48" s="110"/>
      <c r="AT48" s="110"/>
      <c r="AU48" s="110"/>
      <c r="AV48" s="110"/>
      <c r="AW48" s="110"/>
      <c r="AX48" s="110"/>
    </row>
    <row r="49" spans="2:50" ht="14.25" customHeight="1" x14ac:dyDescent="0.2">
      <c r="B49" s="42"/>
      <c r="C49" s="43"/>
      <c r="D49" s="43"/>
      <c r="E49" s="133" t="s">
        <v>866</v>
      </c>
      <c r="F49" s="133"/>
      <c r="G49" s="52"/>
      <c r="I49" s="42"/>
      <c r="J49" s="43"/>
      <c r="K49" s="43"/>
      <c r="L49" s="127" t="s">
        <v>568</v>
      </c>
      <c r="M49" s="127"/>
      <c r="N49" s="48"/>
      <c r="O49" s="43"/>
      <c r="P49" s="43"/>
      <c r="Q49" s="43"/>
      <c r="R49" s="43"/>
      <c r="S49" s="127" t="s">
        <v>560</v>
      </c>
      <c r="T49" s="127"/>
      <c r="U49" s="44"/>
      <c r="V49" s="37"/>
      <c r="W49" s="107"/>
      <c r="X49" s="43"/>
      <c r="Y49" s="43"/>
      <c r="Z49" s="127"/>
      <c r="AA49" s="127"/>
      <c r="AB49" s="48"/>
      <c r="AC49" s="107"/>
      <c r="AD49" s="107"/>
      <c r="AE49" s="107"/>
      <c r="AF49" s="37"/>
      <c r="AG49" s="37"/>
      <c r="AH49" s="38"/>
      <c r="AI49" s="37"/>
      <c r="AO49" s="111"/>
      <c r="AR49" s="110"/>
      <c r="AS49" s="110"/>
      <c r="AT49" s="110"/>
      <c r="AU49" s="110"/>
      <c r="AV49" s="110"/>
      <c r="AW49" s="110"/>
      <c r="AX49" s="110"/>
    </row>
    <row r="50" spans="2:50" ht="14.25" customHeight="1" x14ac:dyDescent="0.2">
      <c r="B50" s="42"/>
      <c r="C50" s="43"/>
      <c r="D50" s="43"/>
      <c r="E50" s="133"/>
      <c r="F50" s="133"/>
      <c r="G50" s="52"/>
      <c r="I50" s="42"/>
      <c r="J50" s="43"/>
      <c r="K50" s="43"/>
      <c r="L50" s="127"/>
      <c r="M50" s="127"/>
      <c r="N50" s="48"/>
      <c r="O50" s="43"/>
      <c r="P50" s="43"/>
      <c r="Q50" s="43"/>
      <c r="R50" s="43"/>
      <c r="S50" s="127"/>
      <c r="T50" s="127"/>
      <c r="U50" s="44"/>
      <c r="V50" s="37"/>
      <c r="W50" s="107"/>
      <c r="X50" s="43"/>
      <c r="Y50" s="43"/>
      <c r="Z50" s="127"/>
      <c r="AA50" s="127"/>
      <c r="AB50" s="48"/>
      <c r="AC50" s="107"/>
      <c r="AD50" s="107"/>
      <c r="AE50" s="107"/>
      <c r="AF50" s="37"/>
      <c r="AG50" s="37"/>
      <c r="AH50" s="38"/>
      <c r="AI50" s="37"/>
      <c r="AO50" s="111"/>
      <c r="AR50" s="110"/>
      <c r="AS50" s="110"/>
      <c r="AT50" s="110"/>
      <c r="AU50" s="110"/>
      <c r="AV50" s="110"/>
      <c r="AW50" s="110"/>
      <c r="AX50" s="110"/>
    </row>
    <row r="51" spans="2:50" ht="14.25" customHeight="1" x14ac:dyDescent="0.2">
      <c r="B51" s="59"/>
      <c r="C51" s="60"/>
      <c r="D51" s="60"/>
      <c r="E51" s="133"/>
      <c r="F51" s="133"/>
      <c r="G51" s="61"/>
      <c r="I51" s="42"/>
      <c r="J51" s="60"/>
      <c r="K51" s="60"/>
      <c r="L51" s="127"/>
      <c r="M51" s="127"/>
      <c r="N51" s="48"/>
      <c r="O51" s="43"/>
      <c r="P51" s="43"/>
      <c r="Q51" s="43"/>
      <c r="R51" s="43"/>
      <c r="S51" s="127"/>
      <c r="T51" s="127"/>
      <c r="U51" s="44"/>
      <c r="V51" s="37"/>
      <c r="W51" s="107"/>
      <c r="X51" s="43"/>
      <c r="Y51" s="43"/>
      <c r="Z51" s="127"/>
      <c r="AA51" s="127"/>
      <c r="AB51" s="48"/>
      <c r="AC51" s="107"/>
      <c r="AD51" s="107"/>
      <c r="AE51" s="107"/>
      <c r="AF51" s="37"/>
      <c r="AG51" s="37"/>
      <c r="AH51" s="38"/>
      <c r="AI51" s="37"/>
      <c r="AO51" s="111"/>
      <c r="AR51" s="110"/>
      <c r="AS51" s="110"/>
      <c r="AT51" s="110"/>
      <c r="AU51" s="110"/>
      <c r="AV51" s="110"/>
      <c r="AW51" s="110"/>
      <c r="AX51" s="110"/>
    </row>
    <row r="52" spans="2:50" ht="15" x14ac:dyDescent="0.25">
      <c r="B52" s="42"/>
      <c r="C52" s="43"/>
      <c r="D52" s="43"/>
      <c r="E52" s="57" t="s">
        <v>506</v>
      </c>
      <c r="F52" s="78">
        <v>0</v>
      </c>
      <c r="G52" s="44"/>
      <c r="I52" s="42"/>
      <c r="J52" s="43"/>
      <c r="K52" s="43"/>
      <c r="L52" s="57" t="s">
        <v>506</v>
      </c>
      <c r="M52" s="78">
        <v>0</v>
      </c>
      <c r="N52" s="48"/>
      <c r="O52" s="43"/>
      <c r="P52" s="43"/>
      <c r="Q52" s="60"/>
      <c r="R52" s="60"/>
      <c r="S52" s="57" t="s">
        <v>506</v>
      </c>
      <c r="T52" s="78">
        <v>0</v>
      </c>
      <c r="U52" s="44"/>
      <c r="V52" s="37"/>
      <c r="W52" s="107"/>
      <c r="X52" s="60"/>
      <c r="Y52" s="60"/>
      <c r="Z52" s="57"/>
      <c r="AA52" s="78"/>
      <c r="AB52" s="48"/>
      <c r="AC52" s="107"/>
      <c r="AD52" s="107"/>
      <c r="AE52" s="107"/>
      <c r="AF52" s="37"/>
      <c r="AG52" s="37"/>
      <c r="AH52" s="38"/>
      <c r="AI52" s="37"/>
      <c r="AO52" s="111"/>
      <c r="AR52" s="110"/>
      <c r="AS52" s="110"/>
      <c r="AT52" s="110"/>
      <c r="AU52" s="110"/>
      <c r="AV52" s="110"/>
      <c r="AW52" s="110"/>
      <c r="AX52" s="110"/>
    </row>
    <row r="53" spans="2:50" ht="15" customHeight="1" x14ac:dyDescent="0.2">
      <c r="B53" s="42"/>
      <c r="C53" s="43"/>
      <c r="D53" s="43"/>
      <c r="E53" s="43"/>
      <c r="F53" s="48"/>
      <c r="G53" s="44"/>
      <c r="I53" s="42"/>
      <c r="J53" s="43"/>
      <c r="K53" s="43"/>
      <c r="L53" s="43"/>
      <c r="M53" s="48"/>
      <c r="N53" s="48"/>
      <c r="O53" s="43"/>
      <c r="P53" s="43"/>
      <c r="Q53" s="43"/>
      <c r="R53" s="43"/>
      <c r="S53" s="43"/>
      <c r="T53" s="48"/>
      <c r="U53" s="44"/>
      <c r="V53" s="37"/>
      <c r="W53" s="107"/>
      <c r="X53" s="43"/>
      <c r="Y53" s="43"/>
      <c r="Z53" s="43"/>
      <c r="AA53" s="48"/>
      <c r="AB53" s="48"/>
      <c r="AC53" s="107"/>
      <c r="AD53" s="107"/>
      <c r="AE53" s="107"/>
      <c r="AF53" s="37"/>
      <c r="AG53" s="37"/>
      <c r="AH53" s="38"/>
      <c r="AI53" s="37"/>
      <c r="AO53" s="111"/>
      <c r="AR53" s="110"/>
      <c r="AS53" s="110"/>
      <c r="AT53" s="110"/>
      <c r="AU53" s="110"/>
      <c r="AV53" s="110"/>
      <c r="AW53" s="110"/>
      <c r="AX53" s="110"/>
    </row>
    <row r="54" spans="2:50" ht="14.25" customHeight="1" x14ac:dyDescent="0.2">
      <c r="B54" s="42"/>
      <c r="C54" s="43"/>
      <c r="D54" s="43"/>
      <c r="E54" s="132" t="s">
        <v>855</v>
      </c>
      <c r="F54" s="132"/>
      <c r="G54" s="51"/>
      <c r="I54" s="42"/>
      <c r="J54" s="43"/>
      <c r="K54" s="43"/>
      <c r="L54" s="127" t="s">
        <v>569</v>
      </c>
      <c r="M54" s="127"/>
      <c r="N54" s="48"/>
      <c r="O54" s="43"/>
      <c r="P54" s="43"/>
      <c r="Q54" s="43"/>
      <c r="R54" s="43"/>
      <c r="S54" s="127" t="s">
        <v>561</v>
      </c>
      <c r="T54" s="127"/>
      <c r="U54" s="44"/>
      <c r="V54" s="37"/>
      <c r="W54" s="107"/>
      <c r="X54" s="43"/>
      <c r="Y54" s="43"/>
      <c r="Z54" s="131"/>
      <c r="AA54" s="131"/>
      <c r="AB54" s="48"/>
      <c r="AC54" s="107"/>
      <c r="AD54" s="107"/>
      <c r="AE54" s="107"/>
      <c r="AF54" s="37"/>
      <c r="AG54" s="37"/>
      <c r="AH54" s="38"/>
      <c r="AI54" s="37"/>
      <c r="AO54" s="111"/>
      <c r="AR54" s="110"/>
      <c r="AS54" s="110"/>
      <c r="AT54" s="110"/>
      <c r="AU54" s="110"/>
      <c r="AV54" s="110"/>
      <c r="AW54" s="110"/>
      <c r="AX54" s="110"/>
    </row>
    <row r="55" spans="2:50" ht="14.25" customHeight="1" x14ac:dyDescent="0.2">
      <c r="B55" s="42"/>
      <c r="C55" s="43"/>
      <c r="D55" s="43"/>
      <c r="E55" s="132"/>
      <c r="F55" s="132"/>
      <c r="G55" s="51"/>
      <c r="I55" s="42"/>
      <c r="J55" s="43"/>
      <c r="K55" s="43"/>
      <c r="L55" s="127"/>
      <c r="M55" s="127"/>
      <c r="N55" s="48"/>
      <c r="O55" s="43"/>
      <c r="P55" s="43"/>
      <c r="Q55" s="43"/>
      <c r="R55" s="43"/>
      <c r="S55" s="127"/>
      <c r="T55" s="127"/>
      <c r="U55" s="44"/>
      <c r="V55" s="37"/>
      <c r="W55" s="107"/>
      <c r="X55" s="43"/>
      <c r="Y55" s="43"/>
      <c r="Z55" s="131"/>
      <c r="AA55" s="131"/>
      <c r="AB55" s="48"/>
      <c r="AC55" s="107"/>
      <c r="AD55" s="107"/>
      <c r="AE55" s="107"/>
      <c r="AF55" s="37"/>
      <c r="AG55" s="37"/>
      <c r="AH55" s="38"/>
      <c r="AI55" s="37"/>
      <c r="AO55" s="111"/>
      <c r="AR55" s="110"/>
      <c r="AS55" s="110"/>
      <c r="AT55" s="110"/>
      <c r="AU55" s="110"/>
      <c r="AV55" s="110"/>
      <c r="AW55" s="110"/>
      <c r="AX55" s="110"/>
    </row>
    <row r="56" spans="2:50" ht="14.25" customHeight="1" x14ac:dyDescent="0.2">
      <c r="B56" s="59"/>
      <c r="C56" s="60"/>
      <c r="D56" s="60"/>
      <c r="E56" s="132"/>
      <c r="F56" s="132"/>
      <c r="G56" s="61"/>
      <c r="I56" s="42"/>
      <c r="J56" s="43"/>
      <c r="K56" s="43"/>
      <c r="L56" s="127"/>
      <c r="M56" s="127"/>
      <c r="N56" s="48"/>
      <c r="O56" s="43"/>
      <c r="P56" s="43"/>
      <c r="Q56" s="43"/>
      <c r="R56" s="43"/>
      <c r="S56" s="127"/>
      <c r="T56" s="127"/>
      <c r="U56" s="44"/>
      <c r="V56" s="37"/>
      <c r="W56" s="107"/>
      <c r="X56" s="43"/>
      <c r="Y56" s="43"/>
      <c r="Z56" s="131"/>
      <c r="AA56" s="131"/>
      <c r="AB56" s="48"/>
      <c r="AC56" s="107"/>
      <c r="AD56" s="107"/>
      <c r="AE56" s="107"/>
      <c r="AF56" s="37"/>
      <c r="AG56" s="37"/>
      <c r="AH56" s="38"/>
      <c r="AI56" s="37"/>
      <c r="AO56" s="111"/>
      <c r="AR56" s="110"/>
      <c r="AS56" s="110"/>
      <c r="AT56" s="110"/>
      <c r="AU56" s="110"/>
      <c r="AV56" s="110"/>
      <c r="AW56" s="110"/>
      <c r="AX56" s="110"/>
    </row>
    <row r="57" spans="2:50" ht="15" x14ac:dyDescent="0.25">
      <c r="B57" s="42"/>
      <c r="C57" s="43"/>
      <c r="D57" s="43"/>
      <c r="E57" s="57" t="s">
        <v>506</v>
      </c>
      <c r="F57" s="78">
        <v>0</v>
      </c>
      <c r="G57" s="44"/>
      <c r="I57" s="42"/>
      <c r="J57" s="60"/>
      <c r="K57" s="60"/>
      <c r="L57" s="57" t="s">
        <v>506</v>
      </c>
      <c r="M57" s="78">
        <v>0</v>
      </c>
      <c r="N57" s="48"/>
      <c r="O57" s="43"/>
      <c r="P57" s="43"/>
      <c r="Q57" s="60"/>
      <c r="R57" s="60"/>
      <c r="S57" s="57" t="s">
        <v>506</v>
      </c>
      <c r="T57" s="78">
        <v>0</v>
      </c>
      <c r="U57" s="44"/>
      <c r="V57" s="37"/>
      <c r="W57" s="107"/>
      <c r="X57" s="60"/>
      <c r="Y57" s="60"/>
      <c r="Z57" s="57"/>
      <c r="AA57" s="78"/>
      <c r="AB57" s="48"/>
      <c r="AC57" s="107"/>
      <c r="AD57" s="107"/>
      <c r="AE57" s="107"/>
      <c r="AF57" s="37"/>
      <c r="AG57" s="37"/>
      <c r="AH57" s="38"/>
      <c r="AI57" s="37"/>
      <c r="AO57" s="111"/>
      <c r="AR57" s="110"/>
      <c r="AS57" s="110"/>
      <c r="AT57" s="110"/>
      <c r="AU57" s="110"/>
      <c r="AV57" s="110"/>
      <c r="AW57" s="110"/>
      <c r="AX57" s="110"/>
    </row>
    <row r="58" spans="2:50" ht="15" customHeight="1" x14ac:dyDescent="0.2">
      <c r="B58" s="42"/>
      <c r="C58" s="43"/>
      <c r="D58" s="43"/>
      <c r="E58" s="43"/>
      <c r="F58" s="48"/>
      <c r="G58" s="44"/>
      <c r="I58" s="42"/>
      <c r="J58" s="43"/>
      <c r="K58" s="43"/>
      <c r="L58" s="43"/>
      <c r="M58" s="48"/>
      <c r="N58" s="48"/>
      <c r="O58" s="43"/>
      <c r="P58" s="43"/>
      <c r="Q58" s="43"/>
      <c r="R58" s="43"/>
      <c r="S58" s="43"/>
      <c r="T58" s="48"/>
      <c r="U58" s="44"/>
      <c r="V58" s="37"/>
      <c r="W58" s="107"/>
      <c r="X58" s="43"/>
      <c r="Y58" s="43"/>
      <c r="Z58" s="43"/>
      <c r="AA58" s="48"/>
      <c r="AB58" s="48"/>
      <c r="AC58" s="107"/>
      <c r="AD58" s="107"/>
      <c r="AE58" s="107"/>
      <c r="AF58" s="37"/>
      <c r="AG58" s="37"/>
      <c r="AH58" s="38"/>
      <c r="AI58" s="37"/>
      <c r="AO58" s="111"/>
      <c r="AR58" s="110"/>
      <c r="AS58" s="110"/>
      <c r="AT58" s="110"/>
      <c r="AU58" s="110"/>
      <c r="AV58" s="110"/>
      <c r="AW58" s="110"/>
      <c r="AX58" s="110"/>
    </row>
    <row r="59" spans="2:50" ht="14.25" customHeight="1" x14ac:dyDescent="0.2">
      <c r="B59" s="42"/>
      <c r="C59" s="43"/>
      <c r="D59" s="43"/>
      <c r="E59" s="132" t="s">
        <v>865</v>
      </c>
      <c r="F59" s="132"/>
      <c r="G59" s="51"/>
      <c r="I59" s="42"/>
      <c r="J59" s="43"/>
      <c r="K59" s="43"/>
      <c r="L59" s="127" t="s">
        <v>592</v>
      </c>
      <c r="M59" s="127"/>
      <c r="N59" s="48"/>
      <c r="O59" s="43"/>
      <c r="P59" s="43"/>
      <c r="Q59" s="43"/>
      <c r="R59" s="43"/>
      <c r="S59" s="127" t="s">
        <v>564</v>
      </c>
      <c r="T59" s="127"/>
      <c r="U59" s="44"/>
      <c r="V59" s="37"/>
      <c r="W59" s="107"/>
      <c r="X59" s="107"/>
      <c r="Y59" s="107"/>
      <c r="Z59" s="107"/>
      <c r="AA59" s="107"/>
      <c r="AB59" s="107"/>
      <c r="AC59" s="107"/>
      <c r="AD59" s="107"/>
      <c r="AE59" s="107"/>
      <c r="AF59" s="37"/>
      <c r="AG59" s="37"/>
      <c r="AH59" s="38"/>
      <c r="AI59" s="37"/>
      <c r="AO59" s="111"/>
      <c r="AR59" s="110"/>
      <c r="AS59" s="110"/>
      <c r="AT59" s="110"/>
      <c r="AU59" s="110"/>
      <c r="AV59" s="110"/>
      <c r="AW59" s="110"/>
      <c r="AX59" s="110"/>
    </row>
    <row r="60" spans="2:50" ht="14.25" customHeight="1" x14ac:dyDescent="0.2">
      <c r="B60" s="42"/>
      <c r="C60" s="43"/>
      <c r="D60" s="43"/>
      <c r="E60" s="132"/>
      <c r="F60" s="132"/>
      <c r="G60" s="51"/>
      <c r="I60" s="42"/>
      <c r="J60" s="43"/>
      <c r="K60" s="43"/>
      <c r="L60" s="127"/>
      <c r="M60" s="127"/>
      <c r="N60" s="48"/>
      <c r="O60" s="43"/>
      <c r="P60" s="43"/>
      <c r="Q60" s="43"/>
      <c r="R60" s="43"/>
      <c r="S60" s="127"/>
      <c r="T60" s="127"/>
      <c r="U60" s="44"/>
      <c r="V60" s="37"/>
      <c r="W60" s="107"/>
      <c r="X60" s="107"/>
      <c r="Y60" s="107"/>
      <c r="Z60" s="107"/>
      <c r="AA60" s="107"/>
      <c r="AB60" s="107"/>
      <c r="AC60" s="107"/>
      <c r="AD60" s="107"/>
      <c r="AE60" s="107"/>
      <c r="AF60" s="37"/>
      <c r="AG60" s="37"/>
      <c r="AH60" s="38"/>
      <c r="AI60" s="37"/>
      <c r="AO60" s="111"/>
      <c r="AR60" s="110"/>
      <c r="AS60" s="110"/>
      <c r="AT60" s="110"/>
      <c r="AU60" s="110"/>
      <c r="AV60" s="110"/>
      <c r="AW60" s="110"/>
      <c r="AX60" s="110"/>
    </row>
    <row r="61" spans="2:50" x14ac:dyDescent="0.2">
      <c r="B61" s="42"/>
      <c r="C61" s="43"/>
      <c r="D61" s="43"/>
      <c r="E61" s="132"/>
      <c r="F61" s="132"/>
      <c r="G61" s="44"/>
      <c r="I61" s="42"/>
      <c r="J61" s="43"/>
      <c r="K61" s="43"/>
      <c r="L61" s="127"/>
      <c r="M61" s="127"/>
      <c r="N61" s="48"/>
      <c r="O61" s="43"/>
      <c r="P61" s="43"/>
      <c r="Q61" s="43"/>
      <c r="R61" s="43"/>
      <c r="S61" s="127"/>
      <c r="T61" s="127"/>
      <c r="U61" s="44"/>
      <c r="V61" s="37"/>
      <c r="W61" s="107"/>
      <c r="X61" s="107"/>
      <c r="Y61" s="107"/>
      <c r="Z61" s="107"/>
      <c r="AA61" s="107"/>
      <c r="AB61" s="107"/>
      <c r="AC61" s="107"/>
      <c r="AD61" s="107"/>
      <c r="AE61" s="107"/>
      <c r="AF61" s="37"/>
      <c r="AG61" s="37"/>
      <c r="AH61" s="38"/>
      <c r="AI61" s="37"/>
      <c r="AO61" s="111"/>
      <c r="AR61" s="110"/>
      <c r="AS61" s="110"/>
      <c r="AT61" s="110"/>
      <c r="AU61" s="110"/>
      <c r="AV61" s="110"/>
      <c r="AW61" s="110"/>
      <c r="AX61" s="110"/>
    </row>
    <row r="62" spans="2:50" ht="15" x14ac:dyDescent="0.25">
      <c r="B62" s="59"/>
      <c r="C62" s="60"/>
      <c r="D62" s="60"/>
      <c r="E62" s="57" t="s">
        <v>506</v>
      </c>
      <c r="F62" s="78">
        <v>0</v>
      </c>
      <c r="G62" s="61"/>
      <c r="I62" s="42"/>
      <c r="J62" s="60"/>
      <c r="K62" s="60"/>
      <c r="L62" s="57" t="s">
        <v>506</v>
      </c>
      <c r="M62" s="78">
        <v>0</v>
      </c>
      <c r="N62" s="48"/>
      <c r="O62" s="43"/>
      <c r="P62" s="43"/>
      <c r="Q62" s="60"/>
      <c r="R62" s="60"/>
      <c r="S62" s="57" t="s">
        <v>506</v>
      </c>
      <c r="T62" s="78">
        <v>0</v>
      </c>
      <c r="U62" s="44"/>
      <c r="V62" s="37"/>
      <c r="W62" s="107"/>
      <c r="X62" s="107"/>
      <c r="Y62" s="107"/>
      <c r="Z62" s="107"/>
      <c r="AA62" s="107"/>
      <c r="AB62" s="107"/>
      <c r="AC62" s="107"/>
      <c r="AD62" s="107"/>
      <c r="AE62" s="107"/>
      <c r="AF62" s="37"/>
      <c r="AG62" s="37"/>
      <c r="AH62" s="38"/>
      <c r="AI62" s="37"/>
      <c r="AO62" s="111"/>
      <c r="AR62" s="110"/>
      <c r="AS62" s="110"/>
      <c r="AT62" s="110"/>
      <c r="AU62" s="110"/>
      <c r="AV62" s="110"/>
      <c r="AW62" s="110"/>
      <c r="AX62" s="110"/>
    </row>
    <row r="63" spans="2:50" ht="15.75" customHeight="1" x14ac:dyDescent="0.2">
      <c r="B63" s="42"/>
      <c r="C63" s="43"/>
      <c r="D63" s="43"/>
      <c r="E63" s="43"/>
      <c r="F63" s="48"/>
      <c r="G63" s="44"/>
      <c r="I63" s="42"/>
      <c r="J63" s="43"/>
      <c r="K63" s="43"/>
      <c r="L63" s="43"/>
      <c r="M63" s="48"/>
      <c r="N63" s="48"/>
      <c r="O63" s="43"/>
      <c r="P63" s="43"/>
      <c r="Q63" s="43"/>
      <c r="R63" s="43"/>
      <c r="S63" s="43"/>
      <c r="T63" s="48"/>
      <c r="U63" s="44"/>
      <c r="V63" s="37"/>
      <c r="W63" s="107"/>
      <c r="X63" s="107"/>
      <c r="Y63" s="107"/>
      <c r="Z63" s="107"/>
      <c r="AA63" s="107"/>
      <c r="AB63" s="107"/>
      <c r="AC63" s="107"/>
      <c r="AD63" s="107"/>
      <c r="AE63" s="107"/>
      <c r="AF63" s="37"/>
      <c r="AG63" s="37"/>
      <c r="AH63" s="38"/>
      <c r="AI63" s="37"/>
      <c r="AO63" s="111"/>
      <c r="AR63" s="110"/>
      <c r="AS63" s="110"/>
      <c r="AT63" s="110"/>
      <c r="AU63" s="110"/>
      <c r="AV63" s="110"/>
      <c r="AW63" s="110"/>
      <c r="AX63" s="110"/>
    </row>
    <row r="64" spans="2:50" ht="15" customHeight="1" x14ac:dyDescent="0.2">
      <c r="B64" s="42"/>
      <c r="C64" s="43"/>
      <c r="D64" s="43"/>
      <c r="E64" s="132" t="s">
        <v>879</v>
      </c>
      <c r="F64" s="132"/>
      <c r="G64" s="50"/>
      <c r="I64" s="42"/>
      <c r="J64" s="43"/>
      <c r="K64" s="43"/>
      <c r="L64" s="127" t="s">
        <v>593</v>
      </c>
      <c r="M64" s="127"/>
      <c r="N64" s="48"/>
      <c r="O64" s="43"/>
      <c r="P64" s="43"/>
      <c r="Q64" s="43"/>
      <c r="R64" s="43"/>
      <c r="S64" s="127" t="s">
        <v>563</v>
      </c>
      <c r="T64" s="127"/>
      <c r="U64" s="44"/>
      <c r="V64" s="37"/>
      <c r="W64" s="107"/>
      <c r="X64" s="107"/>
      <c r="Y64" s="107"/>
      <c r="Z64" s="107"/>
      <c r="AA64" s="107"/>
      <c r="AB64" s="107"/>
      <c r="AC64" s="107"/>
      <c r="AD64" s="107"/>
      <c r="AE64" s="107"/>
      <c r="AF64" s="37"/>
      <c r="AG64" s="37"/>
      <c r="AH64" s="38"/>
      <c r="AI64" s="37"/>
      <c r="AO64" s="111"/>
      <c r="AR64" s="110"/>
      <c r="AS64" s="110"/>
      <c r="AT64" s="110"/>
      <c r="AU64" s="110"/>
      <c r="AV64" s="110"/>
      <c r="AW64" s="110"/>
      <c r="AX64" s="110"/>
    </row>
    <row r="65" spans="2:50" ht="15" customHeight="1" x14ac:dyDescent="0.2">
      <c r="B65" s="42"/>
      <c r="C65" s="43"/>
      <c r="D65" s="43"/>
      <c r="E65" s="132"/>
      <c r="F65" s="132"/>
      <c r="G65" s="50"/>
      <c r="I65" s="42"/>
      <c r="J65" s="43"/>
      <c r="K65" s="43"/>
      <c r="L65" s="127"/>
      <c r="M65" s="127"/>
      <c r="N65" s="48"/>
      <c r="O65" s="43"/>
      <c r="P65" s="43"/>
      <c r="Q65" s="43"/>
      <c r="R65" s="43"/>
      <c r="S65" s="127"/>
      <c r="T65" s="127"/>
      <c r="U65" s="44"/>
      <c r="V65" s="37"/>
      <c r="W65" s="107"/>
      <c r="X65" s="107"/>
      <c r="Y65" s="107"/>
      <c r="Z65" s="107"/>
      <c r="AA65" s="107"/>
      <c r="AB65" s="107"/>
      <c r="AC65" s="107"/>
      <c r="AD65" s="107"/>
      <c r="AE65" s="107"/>
      <c r="AF65" s="37"/>
      <c r="AG65" s="37"/>
      <c r="AH65" s="38"/>
      <c r="AI65" s="37"/>
      <c r="AO65" s="111"/>
      <c r="AR65" s="110"/>
      <c r="AS65" s="110"/>
      <c r="AT65" s="110"/>
      <c r="AU65" s="110"/>
      <c r="AV65" s="110"/>
      <c r="AW65" s="110"/>
      <c r="AX65" s="110"/>
    </row>
    <row r="66" spans="2:50" x14ac:dyDescent="0.2">
      <c r="B66" s="42"/>
      <c r="C66" s="43"/>
      <c r="D66" s="43"/>
      <c r="E66" s="132"/>
      <c r="F66" s="132"/>
      <c r="G66" s="50"/>
      <c r="I66" s="42"/>
      <c r="J66" s="43"/>
      <c r="K66" s="43"/>
      <c r="L66" s="127"/>
      <c r="M66" s="127"/>
      <c r="N66" s="48"/>
      <c r="O66" s="43"/>
      <c r="P66" s="43"/>
      <c r="Q66" s="43"/>
      <c r="R66" s="43"/>
      <c r="S66" s="127"/>
      <c r="T66" s="127"/>
      <c r="U66" s="44"/>
      <c r="V66" s="37"/>
      <c r="AB66" s="38"/>
      <c r="AC66" s="38"/>
      <c r="AD66" s="37"/>
      <c r="AE66" s="37"/>
      <c r="AF66" s="37"/>
      <c r="AG66" s="37"/>
      <c r="AH66" s="38"/>
      <c r="AI66" s="37"/>
      <c r="AO66" s="111"/>
      <c r="AR66" s="110"/>
      <c r="AS66" s="110"/>
      <c r="AT66" s="110"/>
      <c r="AU66" s="110"/>
      <c r="AV66" s="110"/>
      <c r="AW66" s="110"/>
      <c r="AX66" s="110"/>
    </row>
    <row r="67" spans="2:50" ht="15" x14ac:dyDescent="0.25">
      <c r="B67" s="42"/>
      <c r="C67" s="60"/>
      <c r="D67" s="60"/>
      <c r="E67" s="57" t="s">
        <v>506</v>
      </c>
      <c r="F67" s="78">
        <v>0</v>
      </c>
      <c r="G67" s="50"/>
      <c r="I67" s="42"/>
      <c r="J67" s="60"/>
      <c r="K67" s="60"/>
      <c r="L67" s="57" t="s">
        <v>506</v>
      </c>
      <c r="M67" s="78">
        <v>0</v>
      </c>
      <c r="N67" s="48"/>
      <c r="O67" s="43"/>
      <c r="P67" s="43"/>
      <c r="Q67" s="60"/>
      <c r="R67" s="60"/>
      <c r="S67" s="57" t="s">
        <v>506</v>
      </c>
      <c r="T67" s="78">
        <v>0</v>
      </c>
      <c r="U67" s="44"/>
      <c r="V67" s="37"/>
      <c r="AB67" s="38"/>
      <c r="AC67" s="38"/>
      <c r="AD67" s="37"/>
      <c r="AE67" s="37"/>
      <c r="AF67" s="37"/>
      <c r="AG67" s="37"/>
      <c r="AH67" s="38"/>
      <c r="AI67" s="37"/>
      <c r="AO67" s="111"/>
      <c r="AR67" s="110"/>
      <c r="AS67" s="110"/>
      <c r="AT67" s="110"/>
      <c r="AU67" s="110"/>
      <c r="AV67" s="110"/>
      <c r="AW67" s="110"/>
      <c r="AX67" s="110"/>
    </row>
    <row r="68" spans="2:50" x14ac:dyDescent="0.2">
      <c r="B68" s="42"/>
      <c r="C68" s="43"/>
      <c r="D68" s="43"/>
      <c r="E68" s="43"/>
      <c r="F68" s="43"/>
      <c r="G68" s="50"/>
      <c r="I68" s="42"/>
      <c r="J68" s="43"/>
      <c r="K68" s="43"/>
      <c r="L68" s="43"/>
      <c r="M68" s="48"/>
      <c r="N68" s="48"/>
      <c r="O68" s="43"/>
      <c r="P68" s="43"/>
      <c r="Q68" s="43"/>
      <c r="R68" s="43"/>
      <c r="S68" s="43"/>
      <c r="T68" s="48"/>
      <c r="U68" s="44"/>
      <c r="V68" s="37"/>
      <c r="AB68" s="38"/>
      <c r="AC68" s="38"/>
      <c r="AD68" s="37"/>
      <c r="AE68" s="37"/>
      <c r="AF68" s="37"/>
      <c r="AG68" s="37"/>
      <c r="AH68" s="38"/>
      <c r="AI68" s="37"/>
      <c r="AO68" s="111"/>
      <c r="AR68" s="110"/>
      <c r="AS68" s="110"/>
      <c r="AT68" s="110"/>
      <c r="AU68" s="110"/>
      <c r="AV68" s="110"/>
      <c r="AW68" s="110"/>
      <c r="AX68" s="110"/>
    </row>
    <row r="69" spans="2:50" x14ac:dyDescent="0.2">
      <c r="B69" s="42"/>
      <c r="C69" s="43"/>
      <c r="D69" s="43"/>
      <c r="E69" s="43"/>
      <c r="F69" s="43"/>
      <c r="G69" s="50"/>
      <c r="I69" s="42"/>
      <c r="J69" s="43"/>
      <c r="K69" s="43"/>
      <c r="L69" s="128" t="s">
        <v>596</v>
      </c>
      <c r="M69" s="128"/>
      <c r="N69" s="48"/>
      <c r="O69" s="43"/>
      <c r="P69" s="43"/>
      <c r="Q69" s="43"/>
      <c r="R69" s="43"/>
      <c r="S69" s="127" t="s">
        <v>562</v>
      </c>
      <c r="T69" s="127"/>
      <c r="U69" s="44"/>
      <c r="V69" s="37"/>
      <c r="AB69" s="38"/>
      <c r="AC69" s="38"/>
      <c r="AD69" s="37"/>
      <c r="AE69" s="37"/>
      <c r="AF69" s="37"/>
      <c r="AG69" s="37"/>
      <c r="AH69" s="38"/>
      <c r="AI69" s="37"/>
      <c r="AO69" s="111"/>
      <c r="AR69" s="110"/>
      <c r="AS69" s="110"/>
      <c r="AT69" s="110"/>
      <c r="AU69" s="110"/>
      <c r="AV69" s="110"/>
      <c r="AW69" s="110"/>
      <c r="AX69" s="110"/>
    </row>
    <row r="70" spans="2:50" x14ac:dyDescent="0.2">
      <c r="B70" s="42"/>
      <c r="C70" s="43"/>
      <c r="D70" s="43"/>
      <c r="E70" s="43"/>
      <c r="F70" s="43"/>
      <c r="G70" s="50"/>
      <c r="I70" s="42"/>
      <c r="J70" s="43"/>
      <c r="K70" s="43"/>
      <c r="L70" s="128"/>
      <c r="M70" s="128"/>
      <c r="N70" s="48"/>
      <c r="O70" s="43"/>
      <c r="P70" s="43"/>
      <c r="Q70" s="43"/>
      <c r="R70" s="43"/>
      <c r="S70" s="127"/>
      <c r="T70" s="127"/>
      <c r="U70" s="44"/>
      <c r="V70" s="37"/>
      <c r="AB70" s="38"/>
      <c r="AC70" s="38"/>
      <c r="AD70" s="37"/>
      <c r="AE70" s="37"/>
      <c r="AF70" s="37"/>
      <c r="AG70" s="37"/>
      <c r="AH70" s="38"/>
      <c r="AI70" s="37"/>
      <c r="AO70" s="111"/>
      <c r="AR70" s="110"/>
      <c r="AS70" s="110"/>
      <c r="AT70" s="110"/>
      <c r="AU70" s="110"/>
      <c r="AV70" s="110"/>
      <c r="AW70" s="110"/>
      <c r="AX70" s="110"/>
    </row>
    <row r="71" spans="2:50" x14ac:dyDescent="0.2">
      <c r="B71" s="42"/>
      <c r="C71" s="43"/>
      <c r="D71" s="43"/>
      <c r="E71" s="43"/>
      <c r="F71" s="43"/>
      <c r="G71" s="50"/>
      <c r="I71" s="42"/>
      <c r="J71" s="43"/>
      <c r="K71" s="43"/>
      <c r="L71" s="128"/>
      <c r="M71" s="128"/>
      <c r="N71" s="48"/>
      <c r="O71" s="43"/>
      <c r="P71" s="43"/>
      <c r="Q71" s="43"/>
      <c r="R71" s="43"/>
      <c r="S71" s="127"/>
      <c r="T71" s="127"/>
      <c r="U71" s="44"/>
      <c r="V71" s="37"/>
      <c r="AB71" s="38"/>
      <c r="AC71" s="38"/>
      <c r="AD71" s="37"/>
      <c r="AE71" s="37"/>
      <c r="AF71" s="37"/>
      <c r="AG71" s="37"/>
      <c r="AH71" s="38"/>
      <c r="AI71" s="37"/>
      <c r="AO71" s="111"/>
      <c r="AR71" s="110"/>
      <c r="AS71" s="110"/>
      <c r="AT71" s="110"/>
      <c r="AU71" s="110"/>
      <c r="AV71" s="110"/>
      <c r="AW71" s="110"/>
      <c r="AX71" s="110"/>
    </row>
    <row r="72" spans="2:50" ht="15" x14ac:dyDescent="0.25">
      <c r="B72" s="42"/>
      <c r="C72" s="43"/>
      <c r="D72" s="43"/>
      <c r="E72" s="43"/>
      <c r="F72" s="43"/>
      <c r="G72" s="50"/>
      <c r="I72" s="42"/>
      <c r="J72" s="60"/>
      <c r="K72" s="60"/>
      <c r="L72" s="57" t="s">
        <v>506</v>
      </c>
      <c r="M72" s="78">
        <v>0</v>
      </c>
      <c r="N72" s="48"/>
      <c r="O72" s="43"/>
      <c r="P72" s="43"/>
      <c r="Q72" s="60"/>
      <c r="R72" s="60"/>
      <c r="S72" s="57" t="s">
        <v>506</v>
      </c>
      <c r="T72" s="78">
        <v>0</v>
      </c>
      <c r="U72" s="44"/>
      <c r="V72" s="37"/>
      <c r="AB72" s="38"/>
      <c r="AC72" s="38"/>
      <c r="AD72" s="37"/>
      <c r="AE72" s="37"/>
      <c r="AF72" s="37"/>
      <c r="AG72" s="37"/>
      <c r="AH72" s="38"/>
      <c r="AI72" s="37"/>
      <c r="AO72" s="111"/>
      <c r="AR72" s="110"/>
      <c r="AS72" s="110"/>
      <c r="AT72" s="110"/>
      <c r="AU72" s="110"/>
      <c r="AV72" s="110"/>
      <c r="AW72" s="110"/>
      <c r="AX72" s="110"/>
    </row>
    <row r="73" spans="2:50" ht="15" thickBot="1" x14ac:dyDescent="0.25">
      <c r="B73" s="45"/>
      <c r="C73" s="46"/>
      <c r="D73" s="46"/>
      <c r="E73" s="46"/>
      <c r="F73" s="46"/>
      <c r="G73" s="56"/>
      <c r="I73" s="45"/>
      <c r="J73" s="46"/>
      <c r="K73" s="46"/>
      <c r="L73" s="46"/>
      <c r="M73" s="46"/>
      <c r="N73" s="46"/>
      <c r="O73" s="46"/>
      <c r="P73" s="46"/>
      <c r="Q73" s="46"/>
      <c r="R73" s="46"/>
      <c r="S73" s="46"/>
      <c r="T73" s="54"/>
      <c r="U73" s="47"/>
      <c r="V73" s="37"/>
      <c r="AB73" s="38"/>
      <c r="AC73" s="38"/>
      <c r="AD73" s="37"/>
      <c r="AE73" s="37"/>
      <c r="AF73" s="37"/>
      <c r="AG73" s="37"/>
      <c r="AH73" s="38"/>
      <c r="AI73" s="37"/>
      <c r="AO73" s="111"/>
      <c r="AR73" s="110"/>
      <c r="AS73" s="110"/>
      <c r="AT73" s="110"/>
      <c r="AU73" s="110"/>
      <c r="AV73" s="110"/>
      <c r="AW73" s="110"/>
      <c r="AX73" s="110"/>
    </row>
  </sheetData>
  <sheetProtection algorithmName="SHA-512" hashValue="BtNl1JSkqzUPKLzSHxApxEHM04aTpIYFK30fHbI5n9W3rw3gjmD/jVRySgBhGJ8s0C1tee/gzYtNyOPLA7ydxQ==" saltValue="JXFnQwDv7YdSnGVznWqLxg==" spinCount="100000" sheet="1" objects="1" scenarios="1"/>
  <mergeCells count="40">
    <mergeCell ref="E59:F61"/>
    <mergeCell ref="E49:F51"/>
    <mergeCell ref="E64:F66"/>
    <mergeCell ref="E36:F37"/>
    <mergeCell ref="S44:T46"/>
    <mergeCell ref="Z49:AA51"/>
    <mergeCell ref="Z54:AA56"/>
    <mergeCell ref="E54:F56"/>
    <mergeCell ref="S31:T32"/>
    <mergeCell ref="E11:F12"/>
    <mergeCell ref="E16:F17"/>
    <mergeCell ref="E21:F22"/>
    <mergeCell ref="L11:M12"/>
    <mergeCell ref="L16:M17"/>
    <mergeCell ref="E26:F27"/>
    <mergeCell ref="L41:M42"/>
    <mergeCell ref="L28:M29"/>
    <mergeCell ref="Z12:AA13"/>
    <mergeCell ref="Z19:AA20"/>
    <mergeCell ref="Z26:AA27"/>
    <mergeCell ref="L36:M37"/>
    <mergeCell ref="E31:F32"/>
    <mergeCell ref="E41:F42"/>
    <mergeCell ref="Z32:AA33"/>
    <mergeCell ref="L21:M22"/>
    <mergeCell ref="S11:T12"/>
    <mergeCell ref="S16:T17"/>
    <mergeCell ref="S35:T36"/>
    <mergeCell ref="S21:T22"/>
    <mergeCell ref="S26:T27"/>
    <mergeCell ref="S69:T71"/>
    <mergeCell ref="L49:M51"/>
    <mergeCell ref="L54:M56"/>
    <mergeCell ref="L59:M61"/>
    <mergeCell ref="L64:M66"/>
    <mergeCell ref="S49:T51"/>
    <mergeCell ref="S54:T56"/>
    <mergeCell ref="L69:M71"/>
    <mergeCell ref="S59:T61"/>
    <mergeCell ref="S64:T66"/>
  </mergeCells>
  <conditionalFormatting sqref="F23">
    <cfRule type="cellIs" dxfId="56" priority="80" operator="greaterThan">
      <formula>0</formula>
    </cfRule>
  </conditionalFormatting>
  <conditionalFormatting sqref="AA28">
    <cfRule type="cellIs" dxfId="55" priority="70" operator="greaterThan">
      <formula>0</formula>
    </cfRule>
  </conditionalFormatting>
  <conditionalFormatting sqref="F33">
    <cfRule type="cellIs" dxfId="54" priority="67" operator="greaterThan">
      <formula>0</formula>
    </cfRule>
  </conditionalFormatting>
  <conditionalFormatting sqref="F43">
    <cfRule type="cellIs" dxfId="53" priority="66" operator="greaterThan">
      <formula>0</formula>
    </cfRule>
  </conditionalFormatting>
  <conditionalFormatting sqref="M23">
    <cfRule type="cellIs" dxfId="52" priority="63" operator="greaterThan">
      <formula>0</formula>
    </cfRule>
  </conditionalFormatting>
  <conditionalFormatting sqref="M38">
    <cfRule type="cellIs" dxfId="51" priority="59" operator="greaterThan">
      <formula>0</formula>
    </cfRule>
  </conditionalFormatting>
  <conditionalFormatting sqref="M18">
    <cfRule type="cellIs" dxfId="50" priority="62" operator="greaterThan">
      <formula>0</formula>
    </cfRule>
  </conditionalFormatting>
  <conditionalFormatting sqref="M13">
    <cfRule type="cellIs" dxfId="49" priority="61" operator="greaterThan">
      <formula>0</formula>
    </cfRule>
  </conditionalFormatting>
  <conditionalFormatting sqref="M30">
    <cfRule type="cellIs" dxfId="48" priority="60" operator="greaterThan">
      <formula>0</formula>
    </cfRule>
  </conditionalFormatting>
  <conditionalFormatting sqref="AA34">
    <cfRule type="cellIs" dxfId="47" priority="58" operator="greaterThan">
      <formula>0</formula>
    </cfRule>
  </conditionalFormatting>
  <conditionalFormatting sqref="M57">
    <cfRule type="cellIs" dxfId="46" priority="46" operator="greaterThan">
      <formula>0</formula>
    </cfRule>
  </conditionalFormatting>
  <conditionalFormatting sqref="M67">
    <cfRule type="cellIs" dxfId="45" priority="42" operator="greaterThan">
      <formula>0</formula>
    </cfRule>
  </conditionalFormatting>
  <conditionalFormatting sqref="M62">
    <cfRule type="cellIs" dxfId="44" priority="43" operator="greaterThan">
      <formula>0</formula>
    </cfRule>
  </conditionalFormatting>
  <conditionalFormatting sqref="T52">
    <cfRule type="cellIs" dxfId="43" priority="41" operator="greaterThan">
      <formula>0</formula>
    </cfRule>
  </conditionalFormatting>
  <conditionalFormatting sqref="T57">
    <cfRule type="cellIs" dxfId="42" priority="40" operator="greaterThan">
      <formula>0</formula>
    </cfRule>
  </conditionalFormatting>
  <conditionalFormatting sqref="T62">
    <cfRule type="cellIs" dxfId="41" priority="39" operator="greaterThan">
      <formula>0</formula>
    </cfRule>
  </conditionalFormatting>
  <conditionalFormatting sqref="T67">
    <cfRule type="cellIs" dxfId="40" priority="38" operator="greaterThan">
      <formula>0</formula>
    </cfRule>
  </conditionalFormatting>
  <conditionalFormatting sqref="T72">
    <cfRule type="cellIs" dxfId="39" priority="37" operator="greaterThan">
      <formula>0</formula>
    </cfRule>
  </conditionalFormatting>
  <conditionalFormatting sqref="F7">
    <cfRule type="cellIs" dxfId="38" priority="33" operator="greaterThan">
      <formula>100</formula>
    </cfRule>
  </conditionalFormatting>
  <conditionalFormatting sqref="M52">
    <cfRule type="cellIs" dxfId="37" priority="32" operator="greaterThan">
      <formula>0</formula>
    </cfRule>
  </conditionalFormatting>
  <conditionalFormatting sqref="T33">
    <cfRule type="cellIs" dxfId="36" priority="31" operator="greaterThan">
      <formula>0</formula>
    </cfRule>
  </conditionalFormatting>
  <conditionalFormatting sqref="T28">
    <cfRule type="cellIs" dxfId="35" priority="30" operator="greaterThan">
      <formula>0</formula>
    </cfRule>
  </conditionalFormatting>
  <conditionalFormatting sqref="T23">
    <cfRule type="cellIs" dxfId="34" priority="29" operator="greaterThan">
      <formula>0</formula>
    </cfRule>
  </conditionalFormatting>
  <conditionalFormatting sqref="T18">
    <cfRule type="cellIs" dxfId="33" priority="28" operator="greaterThan">
      <formula>0</formula>
    </cfRule>
  </conditionalFormatting>
  <conditionalFormatting sqref="T13">
    <cfRule type="cellIs" dxfId="32" priority="27" operator="greaterThan">
      <formula>0</formula>
    </cfRule>
  </conditionalFormatting>
  <conditionalFormatting sqref="AA52">
    <cfRule type="cellIs" dxfId="31" priority="20" operator="greaterThan">
      <formula>0</formula>
    </cfRule>
  </conditionalFormatting>
  <conditionalFormatting sqref="AA57">
    <cfRule type="cellIs" dxfId="30" priority="19" operator="greaterThan">
      <formula>0</formula>
    </cfRule>
  </conditionalFormatting>
  <conditionalFormatting sqref="T42">
    <cfRule type="cellIs" dxfId="29" priority="18" operator="greaterThan">
      <formula>0</formula>
    </cfRule>
  </conditionalFormatting>
  <conditionalFormatting sqref="M72">
    <cfRule type="cellIs" dxfId="28" priority="16" operator="greaterThan">
      <formula>0</formula>
    </cfRule>
  </conditionalFormatting>
  <conditionalFormatting sqref="AC47">
    <cfRule type="cellIs" dxfId="27" priority="21" operator="greaterThan">
      <formula>0</formula>
    </cfRule>
  </conditionalFormatting>
  <conditionalFormatting sqref="F3">
    <cfRule type="cellIs" dxfId="26" priority="123" operator="equal">
      <formula>$AH$26</formula>
    </cfRule>
    <cfRule type="cellIs" dxfId="25" priority="124" operator="equal">
      <formula>$AH$24</formula>
    </cfRule>
    <cfRule type="cellIs" dxfId="24" priority="125" operator="equal">
      <formula>$AH$23</formula>
    </cfRule>
    <cfRule type="cellIs" dxfId="23" priority="126" operator="equal">
      <formula>$AH$17</formula>
    </cfRule>
    <cfRule type="cellIs" dxfId="22" priority="127" operator="equal">
      <formula>$AH$16</formula>
    </cfRule>
    <cfRule type="cellIs" dxfId="21" priority="128" operator="equal">
      <formula>$AH$21</formula>
    </cfRule>
    <cfRule type="cellIs" dxfId="20" priority="129" operator="equal">
      <formula>$AH$14</formula>
    </cfRule>
    <cfRule type="cellIs" dxfId="19" priority="130" operator="equal">
      <formula>$AH$18</formula>
    </cfRule>
    <cfRule type="cellIs" dxfId="18" priority="131" operator="equal">
      <formula>$AH$19</formula>
    </cfRule>
    <cfRule type="cellIs" dxfId="17" priority="132" operator="equal">
      <formula>$AH$22</formula>
    </cfRule>
    <cfRule type="cellIs" dxfId="16" priority="133" operator="equal">
      <formula>$AH$25</formula>
    </cfRule>
    <cfRule type="cellIs" dxfId="15" priority="134" operator="equal">
      <formula>$AH$20</formula>
    </cfRule>
    <cfRule type="cellIs" dxfId="14" priority="135" operator="equal">
      <formula>$AH$15</formula>
    </cfRule>
    <cfRule type="cellIs" dxfId="13" priority="136" operator="equal">
      <formula>$AH$13</formula>
    </cfRule>
    <cfRule type="cellIs" dxfId="12" priority="137" operator="equal">
      <formula>$AH$12</formula>
    </cfRule>
  </conditionalFormatting>
  <conditionalFormatting sqref="F5">
    <cfRule type="colorScale" priority="138">
      <colorScale>
        <cfvo type="min"/>
        <cfvo type="max"/>
        <color rgb="FFFF7128"/>
        <color rgb="FFFFEF9C"/>
      </colorScale>
    </cfRule>
    <cfRule type="cellIs" dxfId="11" priority="139" operator="equal">
      <formula>$AH$13</formula>
    </cfRule>
    <cfRule type="cellIs" dxfId="10" priority="140" operator="equal">
      <formula>$AH$12</formula>
    </cfRule>
  </conditionalFormatting>
  <conditionalFormatting sqref="F28">
    <cfRule type="cellIs" dxfId="9" priority="15" operator="greaterThan">
      <formula>0</formula>
    </cfRule>
  </conditionalFormatting>
  <conditionalFormatting sqref="F38">
    <cfRule type="cellIs" dxfId="8" priority="13" operator="greaterThan">
      <formula>0</formula>
    </cfRule>
  </conditionalFormatting>
  <conditionalFormatting sqref="AA14">
    <cfRule type="cellIs" dxfId="7" priority="7" operator="greaterThan">
      <formula>0</formula>
    </cfRule>
  </conditionalFormatting>
  <conditionalFormatting sqref="M43">
    <cfRule type="cellIs" dxfId="6" priority="10" operator="greaterThan">
      <formula>0</formula>
    </cfRule>
  </conditionalFormatting>
  <conditionalFormatting sqref="AA21">
    <cfRule type="cellIs" dxfId="5" priority="5" operator="greaterThan">
      <formula>0</formula>
    </cfRule>
  </conditionalFormatting>
  <conditionalFormatting sqref="F62">
    <cfRule type="cellIs" dxfId="4" priority="4" operator="greaterThan">
      <formula>0</formula>
    </cfRule>
  </conditionalFormatting>
  <conditionalFormatting sqref="F57">
    <cfRule type="cellIs" dxfId="3" priority="3" operator="greaterThan">
      <formula>0</formula>
    </cfRule>
  </conditionalFormatting>
  <conditionalFormatting sqref="F52">
    <cfRule type="cellIs" dxfId="2" priority="2" operator="greaterThan">
      <formula>0</formula>
    </cfRule>
  </conditionalFormatting>
  <conditionalFormatting sqref="F67">
    <cfRule type="cellIs" dxfId="1" priority="1" operator="greaterThan">
      <formula>0</formula>
    </cfRule>
  </conditionalFormatting>
  <dataValidations count="7">
    <dataValidation type="whole" operator="equal" allowBlank="1" showInputMessage="1" showErrorMessage="1" sqref="F13" xr:uid="{0564D77E-B077-4B9C-8DBC-E4B13AEB5043}">
      <formula1>1</formula1>
    </dataValidation>
    <dataValidation type="whole" operator="greaterThan" allowBlank="1" showInputMessage="1" showErrorMessage="1" error="El Gateway ya incluye un comando escenario _x000a_K4500C = Gateway + Comando escenario Entrar &amp; Salir" sqref="F18" xr:uid="{D47FE20F-5EC3-4934-A495-6620A820D128}">
      <formula1>0</formula1>
    </dataValidation>
    <dataValidation type="whole" allowBlank="1" showInputMessage="1" showErrorMessage="1" sqref="F23 M13 M38 F33 F43 F38 M23 M18 M30 AA34 M57 M52 AA57 M62 M67 T52 T57 T62 T67 T72 T13 T33 T28 T23 T18 AC47 T42 AA52 M72 F28 M43 AA14 AA21 F52 F62 F57 F67" xr:uid="{AC98ADF2-4B0B-488A-BFF2-A2FEE12F71E8}">
      <formula1>0</formula1>
      <formula2>99</formula2>
    </dataValidation>
    <dataValidation type="whole" operator="lessThanOrEqual" allowBlank="1" showInputMessage="1" showErrorMessage="1" error="Solo se puede tener un medidor de consumo por proyecto." sqref="AA28" xr:uid="{9387A3B8-CF48-4002-9C5B-667F463C83CE}">
      <formula1>1</formula1>
    </dataValidation>
    <dataValidation type="whole" operator="lessThanOrEqual" allowBlank="1" showInputMessage="1" showErrorMessage="1" error="Máximo 100 dispositivos Smart por sistema" sqref="AF10:AH10" xr:uid="{95BCFE07-C4C9-4D23-BAB8-8BA01FCB813D}">
      <formula1>100</formula1>
    </dataValidation>
    <dataValidation type="list" allowBlank="1" showInputMessage="1" showErrorMessage="1" sqref="F5" xr:uid="{4B784574-8120-4B46-B8BA-EDF3C1C6D879}">
      <formula1>$AH$11:$AH$13</formula1>
    </dataValidation>
    <dataValidation type="list" allowBlank="1" showInputMessage="1" showErrorMessage="1" sqref="F3" xr:uid="{ADE264DD-DCA1-480A-A76C-0DAF93541EA1}">
      <formula1>$AH$11:$AH$26</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8FEC3-BB59-4CF1-8204-5C5EE89B1E81}">
  <dimension ref="A1:F69"/>
  <sheetViews>
    <sheetView zoomScale="90" zoomScaleNormal="90" zoomScaleSheetLayoutView="90" workbookViewId="0">
      <pane ySplit="1" topLeftCell="A2" activePane="bottomLeft" state="frozen"/>
      <selection activeCell="N25" sqref="N25"/>
      <selection pane="bottomLeft" activeCell="I7" sqref="I7"/>
    </sheetView>
  </sheetViews>
  <sheetFormatPr baseColWidth="10" defaultColWidth="11.42578125" defaultRowHeight="12.75" customHeight="1" x14ac:dyDescent="0.2"/>
  <cols>
    <col min="1" max="1" width="10.7109375" style="16" customWidth="1"/>
    <col min="2" max="2" width="13.85546875" style="13" customWidth="1"/>
    <col min="3" max="3" width="13.42578125" style="5" bestFit="1" customWidth="1"/>
    <col min="4" max="4" width="3" style="5" customWidth="1"/>
    <col min="5" max="5" width="64.7109375" style="5" customWidth="1"/>
    <col min="6" max="6" width="10.28515625" style="83" customWidth="1"/>
    <col min="7" max="16384" width="11.42578125" style="2"/>
  </cols>
  <sheetData>
    <row r="1" spans="1:6" s="98" customFormat="1" ht="24.75" customHeight="1" x14ac:dyDescent="0.2">
      <c r="A1" s="99"/>
      <c r="B1" s="100" t="s">
        <v>0</v>
      </c>
      <c r="C1" s="101" t="s">
        <v>1</v>
      </c>
      <c r="D1" s="101"/>
      <c r="E1" s="101" t="s">
        <v>2</v>
      </c>
      <c r="F1" s="102" t="s">
        <v>506</v>
      </c>
    </row>
    <row r="2" spans="1:6" s="27" customFormat="1" ht="14.25" x14ac:dyDescent="0.2">
      <c r="A2" s="21"/>
      <c r="B2" s="94" t="s">
        <v>498</v>
      </c>
      <c r="C2" s="3" t="str">
        <f>VLOOKUP(B2,LP!B:F,2,0)</f>
        <v>Living Now Eliot</v>
      </c>
      <c r="D2" s="3"/>
      <c r="E2" s="3" t="str">
        <f>VLOOKUP(B2,LP!B:F,5,0)</f>
        <v>Kit incluye: Gateway 2 mód. 100-240VAC y Comando escenario Entrar &amp; Salir K4570CW SMART</v>
      </c>
      <c r="F2" s="83">
        <f>'Hoja de Captura'!F13</f>
        <v>1</v>
      </c>
    </row>
    <row r="3" spans="1:6" s="27" customFormat="1" ht="14.25" x14ac:dyDescent="0.2">
      <c r="A3" s="21"/>
      <c r="B3" s="94" t="s">
        <v>496</v>
      </c>
      <c r="C3" s="3" t="str">
        <f>VLOOKUP(B3,LP!B:F,2,0)</f>
        <v>Living Now Eliot</v>
      </c>
      <c r="D3" s="3"/>
      <c r="E3" s="3" t="str">
        <f>VLOOKUP(B3,LP!B:F,5,0)</f>
        <v xml:space="preserve">Interruptor SMART 1 mod. 100-240VAC </v>
      </c>
      <c r="F3" s="83">
        <f>'Hoja de Captura'!M13+('Hoja de Captura'!M18*2)+('Hoja de Captura'!M23*3)+'Hoja de Captura'!T23+('Hoja de Captura'!T28*2)+'Hoja de Captura'!T33+'Hoja de Captura'!M52+'Hoja de Captura'!M57+('Hoja de Captura'!T52*2)+('Hoja de Captura'!T57*2)+'Hoja de Captura'!T62+'Hoja de Captura'!T67+'Hoja de Captura'!T72+'Hoja de Captura'!F52+'Hoja de Captura'!F57+'Hoja de Captura'!F57+'Hoja de Captura'!F62+'Hoja de Captura'!F62+'Hoja de Captura'!F67+'Hoja de Captura'!F67</f>
        <v>0</v>
      </c>
    </row>
    <row r="4" spans="1:6" s="27" customFormat="1" ht="14.25" x14ac:dyDescent="0.2">
      <c r="A4" s="21"/>
      <c r="B4" s="94" t="s">
        <v>586</v>
      </c>
      <c r="C4" s="3" t="str">
        <f>VLOOKUP(B4,LP!B:F,2,0)</f>
        <v>Living Now Eliot</v>
      </c>
      <c r="D4" s="3"/>
      <c r="E4" s="3" t="str">
        <f>VLOOKUP(B4,LP!B:F,5,0)</f>
        <v xml:space="preserve">Dimmer 3 hilos SMART 75W con neutro 1 mod. 100-240VAC </v>
      </c>
      <c r="F4" s="83">
        <f>'Hoja de Captura'!M62+'Hoja de Captura'!M67+'Hoja de Captura'!T13+('Hoja de Captura'!T18*2)+'Hoja de Captura'!T23+'Hoja de Captura'!T28+('Hoja de Captura'!T33*2)</f>
        <v>0</v>
      </c>
    </row>
    <row r="5" spans="1:6" s="27" customFormat="1" ht="14.25" x14ac:dyDescent="0.2">
      <c r="A5" s="21"/>
      <c r="B5" s="94" t="s">
        <v>492</v>
      </c>
      <c r="C5" s="3" t="str">
        <f>VLOOKUP(B5,LP!B:F,2,0)</f>
        <v>Living Now Eliot</v>
      </c>
      <c r="D5" s="3"/>
      <c r="E5" s="3" t="str">
        <f>VLOOKUP(B5,LP!B:F,5,0)</f>
        <v xml:space="preserve">Micro modulo con entrada auxiliar SMART 100-240VAC </v>
      </c>
      <c r="F5" s="83">
        <f>'Hoja de Captura'!AA34</f>
        <v>0</v>
      </c>
    </row>
    <row r="6" spans="1:6" s="27" customFormat="1" ht="14.25" x14ac:dyDescent="0.2">
      <c r="A6" s="21"/>
      <c r="B6" s="95" t="s">
        <v>490</v>
      </c>
      <c r="C6" s="3" t="str">
        <f>VLOOKUP(B6,LP!B:F,2,0)</f>
        <v>Living Now Eliot</v>
      </c>
      <c r="D6" s="3"/>
      <c r="E6" s="3" t="str">
        <f>VLOOKUP(B6,LP!B:F,5,0)</f>
        <v xml:space="preserve">Modulo para tomacorriente SMART 1 mod. 100-240VAC </v>
      </c>
      <c r="F6" s="83">
        <f>'Hoja de Captura'!M30</f>
        <v>0</v>
      </c>
    </row>
    <row r="7" spans="1:6" s="27" customFormat="1" ht="14.25" x14ac:dyDescent="0.2">
      <c r="A7" s="21"/>
      <c r="B7" s="94" t="s">
        <v>488</v>
      </c>
      <c r="C7" s="3" t="str">
        <f>VLOOKUP(B7,LP!B:F,2,0)</f>
        <v>Living Now Eliot</v>
      </c>
      <c r="D7" s="3"/>
      <c r="E7" s="3" t="str">
        <f>VLOOKUP(B7,LP!B:F,5,0)</f>
        <v xml:space="preserve">Modulo DIN para medir el consumo de corriente SMART. 100-240VAC </v>
      </c>
      <c r="F7" s="83">
        <f>'Hoja de Captura'!AA28</f>
        <v>0</v>
      </c>
    </row>
    <row r="8" spans="1:6" s="27" customFormat="1" ht="14.25" x14ac:dyDescent="0.2">
      <c r="A8" s="21"/>
      <c r="B8" s="94" t="s">
        <v>832</v>
      </c>
      <c r="C8" s="3" t="str">
        <f>VLOOKUP(B8,LP!B:F,2,0)</f>
        <v>Living Now Eliot</v>
      </c>
      <c r="D8" s="3"/>
      <c r="E8" s="3" t="str">
        <f>VLOOKUP(B8,LP!B:F,5,0)</f>
        <v>Interruptor auxiliar inalambrico Smart</v>
      </c>
      <c r="F8" s="83">
        <f>'Hoja de Captura'!AA21</f>
        <v>0</v>
      </c>
    </row>
    <row r="9" spans="1:6" s="27" customFormat="1" ht="14.25" x14ac:dyDescent="0.2">
      <c r="A9" s="21"/>
      <c r="B9" s="94" t="s">
        <v>834</v>
      </c>
      <c r="C9" s="3" t="str">
        <f>VLOOKUP(B9,LP!B:F,2,0)</f>
        <v>Living Now Eliot</v>
      </c>
      <c r="D9" s="3"/>
      <c r="E9" s="3" t="str">
        <f>VLOOKUP(B9,LP!B:F,5,0)</f>
        <v>Sensor de movimiento IP44 Smart</v>
      </c>
      <c r="F9" s="83">
        <f>'Hoja de Captura'!AA14</f>
        <v>0</v>
      </c>
    </row>
    <row r="10" spans="1:6" s="27" customFormat="1" ht="14.25" x14ac:dyDescent="0.2">
      <c r="A10" s="81" t="s">
        <v>8</v>
      </c>
      <c r="B10" s="96" t="s">
        <v>836</v>
      </c>
      <c r="C10" s="96" t="str">
        <f>VLOOKUP(B10,LP!B:F,2,0)</f>
        <v>Living Now Eliot</v>
      </c>
      <c r="D10" s="82"/>
      <c r="E10" s="96" t="str">
        <f>VLOOKUP(B10,LP!B:F,5,0)</f>
        <v>Micromodulo para persiana Smart</v>
      </c>
      <c r="F10" s="84">
        <f>'Hoja de Captura'!M43</f>
        <v>0</v>
      </c>
    </row>
    <row r="11" spans="1:6" s="27" customFormat="1" ht="14.25" x14ac:dyDescent="0.2">
      <c r="A11" s="81" t="s">
        <v>8</v>
      </c>
      <c r="B11" s="96" t="s">
        <v>486</v>
      </c>
      <c r="C11" s="96" t="str">
        <f>VLOOKUP(B11,LP!B:F,2,0)</f>
        <v>Living Now Eliot</v>
      </c>
      <c r="D11" s="82"/>
      <c r="E11" s="96" t="str">
        <f>VLOOKUP(B11,LP!B:F,5,0)</f>
        <v xml:space="preserve">Actuador para persianas SMART 1 mod. 100-240VAC </v>
      </c>
      <c r="F11" s="84">
        <f>'Hoja de Captura'!M38</f>
        <v>0</v>
      </c>
    </row>
    <row r="12" spans="1:6" s="27" customFormat="1" ht="14.25" x14ac:dyDescent="0.2">
      <c r="A12" s="81" t="s">
        <v>8</v>
      </c>
      <c r="B12" s="97" t="s">
        <v>484</v>
      </c>
      <c r="C12" s="97" t="str">
        <f>VLOOKUP(B12,LP!B:F,2,0)</f>
        <v>Living Now Eliot</v>
      </c>
      <c r="D12" s="82"/>
      <c r="E12" s="97" t="str">
        <f>VLOOKUP(B12,LP!B:F,5,0)</f>
        <v>Comando de persianas inalambrico SMART con baterias 2 mod. Incluye chasis</v>
      </c>
      <c r="F12" s="84">
        <f>'Hoja de Captura'!F43</f>
        <v>0</v>
      </c>
    </row>
    <row r="13" spans="1:6" s="27" customFormat="1" ht="14.25" x14ac:dyDescent="0.2">
      <c r="A13" s="21"/>
      <c r="B13" s="95" t="s">
        <v>482</v>
      </c>
      <c r="C13" s="3" t="str">
        <f>VLOOKUP(B13,LP!B:F,2,0)</f>
        <v>Living Now Eliot</v>
      </c>
      <c r="D13" s="3"/>
      <c r="E13" s="3" t="str">
        <f>VLOOKUP(B13,LP!B:F,5,0)</f>
        <v>Comando de luces inalambrico SMART con baterias 2 mod. Incluye chasis</v>
      </c>
      <c r="F13" s="83">
        <f>'Hoja de Captura'!F33</f>
        <v>0</v>
      </c>
    </row>
    <row r="14" spans="1:6" s="27" customFormat="1" ht="14.25" x14ac:dyDescent="0.2">
      <c r="A14" s="21"/>
      <c r="B14" s="94" t="s">
        <v>480</v>
      </c>
      <c r="C14" s="3" t="str">
        <f>VLOOKUP(B14,LP!B:F,2,0)</f>
        <v>Living Now Eliot</v>
      </c>
      <c r="D14" s="3"/>
      <c r="E14" s="3" t="str">
        <f>VLOOKUP(B14,LP!B:F,5,0)</f>
        <v>Comando escenario Entrar &amp; Salir Inalambrico SMART 2 mod. Incluye chasis</v>
      </c>
      <c r="F14" s="83">
        <f>'Hoja de Captura'!F18-1</f>
        <v>0</v>
      </c>
    </row>
    <row r="15" spans="1:6" s="4" customFormat="1" ht="15" x14ac:dyDescent="0.25">
      <c r="A15" s="32"/>
      <c r="B15" s="95" t="s">
        <v>478</v>
      </c>
      <c r="C15" s="3" t="str">
        <f>VLOOKUP(B15,LP!B:F,2,0)</f>
        <v>Living Now Eliot</v>
      </c>
      <c r="D15" s="3"/>
      <c r="E15" s="3" t="str">
        <f>VLOOKUP(B15,LP!B:F,5,0)</f>
        <v>Comando escenario Día &amp; Noche Inalambrico SMART 2 mod. Incluye chasis</v>
      </c>
      <c r="F15" s="83">
        <f>'Hoja de Captura'!F23</f>
        <v>0</v>
      </c>
    </row>
    <row r="16" spans="1:6" s="4" customFormat="1" ht="15" x14ac:dyDescent="0.25">
      <c r="A16" s="32"/>
      <c r="B16" s="95" t="s">
        <v>828</v>
      </c>
      <c r="C16" s="3" t="s">
        <v>797</v>
      </c>
      <c r="D16" s="3"/>
      <c r="E16" s="3" t="str">
        <f>VLOOKUP(B16,LP!B:F,5,0)</f>
        <v>Comando doble de luces inalambrico SMART con baterias 2 mod. Incluye chasis</v>
      </c>
      <c r="F16" s="83">
        <f>'Hoja de Captura'!F38</f>
        <v>0</v>
      </c>
    </row>
    <row r="17" spans="1:6" s="4" customFormat="1" ht="15" x14ac:dyDescent="0.25">
      <c r="A17" s="32"/>
      <c r="B17" s="95" t="s">
        <v>830</v>
      </c>
      <c r="C17" s="3" t="s">
        <v>797</v>
      </c>
      <c r="D17" s="3"/>
      <c r="E17" s="3" t="str">
        <f>VLOOKUP(B17,LP!B:F,5,0)</f>
        <v>Central de 4 escenas adicionales Smart con baterias 2 mod. Incluye chasis.</v>
      </c>
      <c r="F17" s="83">
        <f>'Hoja de Captura'!F28</f>
        <v>0</v>
      </c>
    </row>
    <row r="18" spans="1:6" s="4" customFormat="1" ht="15" x14ac:dyDescent="0.25">
      <c r="A18" s="32"/>
      <c r="B18" s="95" t="s">
        <v>859</v>
      </c>
      <c r="C18" s="3" t="s">
        <v>797</v>
      </c>
      <c r="D18" s="3"/>
      <c r="E18" s="3" t="str">
        <f>VLOOKUP(B18,LP!B:F,5,0)</f>
        <v xml:space="preserve">Comando de luces inalambrico SMART 1 mod. </v>
      </c>
      <c r="F18" s="83">
        <f>'Hoja de Captura'!F67</f>
        <v>0</v>
      </c>
    </row>
    <row r="19" spans="1:6" s="4" customFormat="1" ht="15" x14ac:dyDescent="0.25">
      <c r="A19" s="32"/>
      <c r="B19" s="95" t="s">
        <v>861</v>
      </c>
      <c r="C19" s="3" t="s">
        <v>797</v>
      </c>
      <c r="D19" s="3"/>
      <c r="E19" s="3" t="str">
        <f>VLOOKUP(B19,LP!B:F,5,0)</f>
        <v xml:space="preserve">Comando escenario Entrar &amp; Salir Inalambrico SMART 1 mod. </v>
      </c>
      <c r="F19" s="83">
        <f>'Hoja de Captura'!F52+'Hoja de Captura'!F62</f>
        <v>0</v>
      </c>
    </row>
    <row r="20" spans="1:6" s="4" customFormat="1" ht="15" x14ac:dyDescent="0.25">
      <c r="A20" s="32"/>
      <c r="B20" s="95" t="s">
        <v>863</v>
      </c>
      <c r="C20" s="3" t="s">
        <v>797</v>
      </c>
      <c r="D20" s="3"/>
      <c r="E20" s="3" t="str">
        <f>VLOOKUP(B20,LP!B:F,5,0)</f>
        <v xml:space="preserve">Comando escenario Día &amp; Noche Inalambrico SMART 1 mod. </v>
      </c>
      <c r="F20" s="83">
        <f>'Hoja de Captura'!F57+'Hoja de Captura'!F52</f>
        <v>0</v>
      </c>
    </row>
    <row r="21" spans="1:6" s="4" customFormat="1" ht="15" x14ac:dyDescent="0.25">
      <c r="A21" s="21"/>
      <c r="B21" s="95" t="str">
        <f>CONCATENATE((MID('Hoja de Captura'!$F$5,1,2)),"31")</f>
        <v>KW31</v>
      </c>
      <c r="C21" s="3" t="str">
        <f>VLOOKUP(B21,LP!B:F,2,0)</f>
        <v>Living Now Eliot</v>
      </c>
      <c r="D21" s="3"/>
      <c r="E21" s="3" t="str">
        <f>VLOOKUP(B21,LP!B:F,5,0)</f>
        <v>Cubretecla modulo para contacto conectado K4531C 1 mód. color blanco</v>
      </c>
      <c r="F21" s="83">
        <f>F6</f>
        <v>0</v>
      </c>
    </row>
    <row r="22" spans="1:6" s="4" customFormat="1" ht="15" x14ac:dyDescent="0.25">
      <c r="A22" s="21"/>
      <c r="B22" s="95" t="str">
        <f>CONCATENATE((MID('Hoja de Captura'!$F$5,1,2)),"30M2")</f>
        <v>KW30M2</v>
      </c>
      <c r="C22" s="3" t="str">
        <f>VLOOKUP(B22,LP!B:F,2,0)</f>
        <v>Living Now Eliot</v>
      </c>
      <c r="D22" s="3"/>
      <c r="E22" s="3" t="str">
        <f>VLOOKUP(B22,LP!B:F,5,0)</f>
        <v>Cubretecla Gateway K4500C 2 mód. color blanco</v>
      </c>
      <c r="F22" s="83">
        <f>'Hoja de Captura'!F13</f>
        <v>1</v>
      </c>
    </row>
    <row r="23" spans="1:6" s="4" customFormat="1" ht="15" x14ac:dyDescent="0.25">
      <c r="A23" s="21"/>
      <c r="B23" s="95" t="str">
        <f>CONCATENATE((MID('Hoja de Captura'!$F$5,1,2)),"40")</f>
        <v>KW40</v>
      </c>
      <c r="C23" s="3" t="str">
        <f>VLOOKUP(B23,LP!B:F,2,0)</f>
        <v>Living Now Eliot</v>
      </c>
      <c r="D23" s="3"/>
      <c r="E23" s="3" t="str">
        <f>VLOOKUP(B23,LP!B:F,5,0)</f>
        <v>Cubretecla Comando escenario Entrar &amp; Salir Inalambrico K4570CWI 1 mod. Blanco</v>
      </c>
      <c r="F23" s="83">
        <f>F19</f>
        <v>0</v>
      </c>
    </row>
    <row r="24" spans="1:6" s="4" customFormat="1" ht="15" x14ac:dyDescent="0.25">
      <c r="A24" s="21"/>
      <c r="B24" s="95" t="str">
        <f>CONCATENATE((MID('Hoja de Captura'!$F$5,1,2)),"41")</f>
        <v>KW41</v>
      </c>
      <c r="C24" s="3" t="str">
        <f>VLOOKUP(B24,LP!B:F,2,0)</f>
        <v>Living Now Eliot</v>
      </c>
      <c r="D24" s="3"/>
      <c r="E24" s="3" t="str">
        <f>VLOOKUP(B24,LP!B:F,5,0)</f>
        <v>Cubretecla Comando escenario Día &amp; Noche Inalambrico K4574CWI 1 mod. Blanco</v>
      </c>
      <c r="F24" s="83">
        <f>F20</f>
        <v>0</v>
      </c>
    </row>
    <row r="25" spans="1:6" s="4" customFormat="1" ht="15" x14ac:dyDescent="0.25">
      <c r="A25" s="21"/>
      <c r="B25" s="95" t="str">
        <f>CONCATENATE((MID('Hoja de Captura'!$F$5,1,2)),"40M2")</f>
        <v>KW40M2</v>
      </c>
      <c r="C25" s="3" t="str">
        <f>VLOOKUP(B25,LP!B:F,2,0)</f>
        <v>Living Now Eliot</v>
      </c>
      <c r="D25" s="3"/>
      <c r="E25" s="3" t="str">
        <f>VLOOKUP(B25,LP!B:F,5,0)</f>
        <v>Cubretecla Comando escenario Entrar &amp; Salir Inalambrico K4570CW 2 mod. Blanco</v>
      </c>
      <c r="F25" s="83">
        <f>'Hoja de Captura'!F18</f>
        <v>1</v>
      </c>
    </row>
    <row r="26" spans="1:6" s="4" customFormat="1" ht="15" x14ac:dyDescent="0.25">
      <c r="A26" s="21"/>
      <c r="B26" s="95" t="str">
        <f>CONCATENATE((MID('Hoja de Captura'!$F$5,1,2)),"41M2")</f>
        <v>KW41M2</v>
      </c>
      <c r="C26" s="3" t="str">
        <f>VLOOKUP(B26,LP!B:F,2,0)</f>
        <v>Living Now Eliot</v>
      </c>
      <c r="D26" s="3"/>
      <c r="E26" s="3" t="str">
        <f>VLOOKUP(B26,LP!B:F,5,0)</f>
        <v>Cubretecla Comando escenario Día &amp; Noche Inalambrico K4574CW 2 mod. Blanco</v>
      </c>
      <c r="F26" s="83">
        <f>'Hoja de Captura'!F23</f>
        <v>0</v>
      </c>
    </row>
    <row r="27" spans="1:6" s="4" customFormat="1" ht="15" x14ac:dyDescent="0.25">
      <c r="A27" s="21"/>
      <c r="B27" s="95" t="str">
        <f>CONCATENATE((MID('Hoja de Captura'!$F$5,1,2)),"42M2")</f>
        <v>KW42M2</v>
      </c>
      <c r="C27" s="3" t="str">
        <f>VLOOKUP(B27,LP!B:F,2,0)</f>
        <v>Living Now Eliot</v>
      </c>
      <c r="D27" s="3"/>
      <c r="E27" s="3" t="str">
        <f>VLOOKUP(B27,LP!B:F,5,0)</f>
        <v>Cubretecla Comando de luces inalambrico K4003CW 2 mód. color blanco</v>
      </c>
      <c r="F27" s="83">
        <f>'Hoja de Captura'!F33</f>
        <v>0</v>
      </c>
    </row>
    <row r="28" spans="1:6" s="4" customFormat="1" ht="15" x14ac:dyDescent="0.25">
      <c r="A28" s="21"/>
      <c r="B28" s="95" t="str">
        <f>CONCATENATE((MID('Hoja de Captura'!$F$5,1,2)),"43M2")</f>
        <v>KW43M2</v>
      </c>
      <c r="C28" s="3" t="str">
        <f>VLOOKUP(B28,LP!B:F,2,0)</f>
        <v>Living Now Eliot</v>
      </c>
      <c r="D28" s="3"/>
      <c r="E28" s="3" t="str">
        <f>VLOOKUP(B28,LP!B:F,5,0)</f>
        <v>Cubretecla Comando persianas inalambrico K4027CW 2 mód. color blanco</v>
      </c>
      <c r="F28" s="83">
        <f>'Hoja de Captura'!F43</f>
        <v>0</v>
      </c>
    </row>
    <row r="29" spans="1:6" s="4" customFormat="1" ht="15" x14ac:dyDescent="0.25">
      <c r="A29" s="21"/>
      <c r="B29" s="95" t="str">
        <f>CONCATENATE((MID('Hoja de Captura'!$F$5,1,2)),"32M2")</f>
        <v>KW32M2</v>
      </c>
      <c r="C29" s="3" t="str">
        <f>VLOOKUP(B29,LP!B:F,2,0)</f>
        <v>Living Now Eliot</v>
      </c>
      <c r="D29" s="3"/>
      <c r="E29" s="3" t="str">
        <f>VLOOKUP(B29,LP!B:F,5,0)</f>
        <v>Cubretecla actuador de persianas K4027C 2 mód. color blanco</v>
      </c>
      <c r="F29" s="83">
        <f>F11</f>
        <v>0</v>
      </c>
    </row>
    <row r="30" spans="1:6" s="4" customFormat="1" ht="15" x14ac:dyDescent="0.25">
      <c r="A30" s="21"/>
      <c r="B30" s="95" t="str">
        <f>CONCATENATE((MID('Hoja de Captura'!$F$5,1,2)),"37M2")</f>
        <v>KW37M2</v>
      </c>
      <c r="C30" s="3" t="str">
        <f>VLOOKUP(B30,LP!B:F,2,0)</f>
        <v>Living Now Eliot</v>
      </c>
      <c r="D30" s="3"/>
      <c r="E30" s="3" t="str">
        <f>VLOOKUP(B30,LP!B:F,5,0)</f>
        <v>2 Cubreteclas para Central de 4 escenas adicionales K4575CW Blanco</v>
      </c>
      <c r="F30" s="83">
        <f>'Hoja de Captura'!F28</f>
        <v>0</v>
      </c>
    </row>
    <row r="31" spans="1:6" s="4" customFormat="1" ht="15" x14ac:dyDescent="0.25">
      <c r="A31" s="21"/>
      <c r="B31" s="95" t="str">
        <f>CONCATENATE((MID('Hoja de Captura'!$F$5,1,2)),"36M2")</f>
        <v>KW36M2</v>
      </c>
      <c r="C31" s="3" t="str">
        <f>VLOOKUP(B31,LP!B:F,2,0)</f>
        <v>Living Now Eliot</v>
      </c>
      <c r="D31" s="3"/>
      <c r="E31" s="3" t="str">
        <f>VLOOKUP(B31,LP!B:F,5,0)</f>
        <v>2 Cubreteclas para Comando doble inalmabrico K4003DCW Blanco</v>
      </c>
      <c r="F31" s="83">
        <f>'Hoja de Captura'!F38</f>
        <v>0</v>
      </c>
    </row>
    <row r="32" spans="1:6" s="4" customFormat="1" ht="15" x14ac:dyDescent="0.25">
      <c r="A32" s="21"/>
      <c r="B32" s="95" t="s">
        <v>9</v>
      </c>
      <c r="C32" s="3" t="str">
        <f>VLOOKUP(B32,LP!B:F,2,0)</f>
        <v>Living Now</v>
      </c>
      <c r="D32" s="3"/>
      <c r="E32" s="3" t="str">
        <f>VLOOKUP(B32,LP!B:F,5,0)</f>
        <v xml:space="preserve">Interruptor sencillo 1 mod. 10AX, 127-250V </v>
      </c>
      <c r="F32" s="83">
        <f>'Hoja de Captura'!M52+'Hoja de Captura'!M62+'Hoja de Captura'!T72+('Hoja de Captura'!T62*2)+'Hoja de Captura'!T52</f>
        <v>0</v>
      </c>
    </row>
    <row r="33" spans="1:6" s="4" customFormat="1" ht="15" x14ac:dyDescent="0.25">
      <c r="A33" s="21"/>
      <c r="B33" s="95" t="s">
        <v>10</v>
      </c>
      <c r="C33" s="3" t="str">
        <f>VLOOKUP(B33,LP!B:F,2,0)</f>
        <v>Living Now</v>
      </c>
      <c r="D33" s="3"/>
      <c r="E33" s="3" t="str">
        <f>VLOOKUP(B33,LP!B:F,5,0)</f>
        <v>Interruptor tres vías 1 mod. 10AX, 127-250V</v>
      </c>
      <c r="F33" s="83">
        <f>'Hoja de Captura'!M57+'Hoja de Captura'!M67+'Hoja de Captura'!T57+'Hoja de Captura'!T67+'Hoja de Captura'!T67+'Hoja de Captura'!T72</f>
        <v>0</v>
      </c>
    </row>
    <row r="34" spans="1:6" s="4" customFormat="1" ht="15" x14ac:dyDescent="0.25">
      <c r="A34" s="21"/>
      <c r="B34" s="95" t="s">
        <v>12</v>
      </c>
      <c r="C34" s="3" t="str">
        <f>VLOOKUP(B34,LP!B:F,2,0)</f>
        <v>Living Now</v>
      </c>
      <c r="D34" s="3"/>
      <c r="E34" s="3" t="str">
        <f>VLOOKUP(B34,LP!B:F,5,0)</f>
        <v>Pulsador color 1 mod. 10A, 127-250V</v>
      </c>
      <c r="F34" s="83">
        <f>'Hoja de Captura'!M72*2</f>
        <v>0</v>
      </c>
    </row>
    <row r="35" spans="1:6" s="27" customFormat="1" ht="14.25" x14ac:dyDescent="0.2">
      <c r="A35" s="21"/>
      <c r="B35" s="95" t="s">
        <v>66</v>
      </c>
      <c r="C35" s="3" t="str">
        <f>VLOOKUP(B35,LP!B:F,2,0)</f>
        <v>Living Now</v>
      </c>
      <c r="D35" s="3"/>
      <c r="E35" s="3" t="str">
        <f>VLOOKUP(B35,LP!B:F,5,0)</f>
        <v>Falso polo 1 mod.</v>
      </c>
      <c r="F35" s="83">
        <f>'Hoja de Captura'!M67+'Hoja de Captura'!M62+'Hoja de Captura'!M57+'Hoja de Captura'!M52+'Hoja de Captura'!M18+('Hoja de Captura'!M13*2)+('Hoja de Captura'!T13*2)+'Hoja de Captura'!T18+'Hoja de Captura'!T23+'Hoja de Captura'!M38+'Hoja de Captura'!F13+'Hoja de Captura'!M72</f>
        <v>1</v>
      </c>
    </row>
    <row r="36" spans="1:6" s="27" customFormat="1" ht="14.25" x14ac:dyDescent="0.2">
      <c r="A36" s="21"/>
      <c r="B36" s="95" t="str">
        <f>CONCATENATE((MID('Hoja de Captura'!$F$5,1,2)),"00")</f>
        <v>KW00</v>
      </c>
      <c r="C36" s="3" t="str">
        <f>VLOOKUP(B36,LP!B:F,2,0)</f>
        <v>Living Now</v>
      </c>
      <c r="D36" s="3"/>
      <c r="E36" s="3" t="str">
        <f>VLOOKUP(B36,LP!B:F,5,0)</f>
        <v>Cubretecla falso polo K4950 1 mod. color blanco</v>
      </c>
      <c r="F36" s="83">
        <f>F35</f>
        <v>1</v>
      </c>
    </row>
    <row r="37" spans="1:6" s="27" customFormat="1" ht="14.25" x14ac:dyDescent="0.2">
      <c r="A37" s="21"/>
      <c r="B37" s="95" t="str">
        <f>CONCATENATE((MID('Hoja de Captura'!$F$5,1,2)),"01")</f>
        <v>KW01</v>
      </c>
      <c r="C37" s="3" t="str">
        <f>VLOOKUP(B37,LP!B:F,2,0)</f>
        <v>Living Now</v>
      </c>
      <c r="D37" s="3"/>
      <c r="E37" s="3" t="str">
        <f>VLOOKUP(B37,LP!B:F,5,0)</f>
        <v>Cubretecla interruptor (K4001, K4003, K4004, K4005, K4003C, K4411C,K4003CWI) 1 mod.color blanco</v>
      </c>
      <c r="F37" s="83">
        <f>F3+F32+F33+F34+F4</f>
        <v>0</v>
      </c>
    </row>
    <row r="38" spans="1:6" s="27" customFormat="1" ht="14.25" x14ac:dyDescent="0.2">
      <c r="A38" s="21"/>
      <c r="B38" s="95" t="str">
        <f>CONCATENATE((MID('Hoja de Captura'!F5,1,2)),"51")</f>
        <v>KW51</v>
      </c>
      <c r="C38" s="3" t="str">
        <f>VLOOKUP(B38,LP!B:F,2,0)</f>
        <v>Living Now</v>
      </c>
      <c r="D38" s="3"/>
      <c r="E38" s="3" t="str">
        <f>VLOOKUP(B38,LP!B:F,5,0)</f>
        <v>Cubretecla tomacorriente sencilla (KW4129, KW4126) 2 mod. color blanco</v>
      </c>
      <c r="F38" s="83">
        <f>F39</f>
        <v>0</v>
      </c>
    </row>
    <row r="39" spans="1:6" s="27" customFormat="1" ht="14.25" x14ac:dyDescent="0.2">
      <c r="A39" s="21"/>
      <c r="B39" s="95" t="str">
        <f>CONCATENATE((MID('Hoja de Captura'!F5,1,2)),"4129")</f>
        <v>KW4129</v>
      </c>
      <c r="C39" s="3" t="str">
        <f>VLOOKUP(B39,LP!B:F,2,0)</f>
        <v>Living Now</v>
      </c>
      <c r="D39" s="3"/>
      <c r="E39" s="3" t="str">
        <f>VLOOKUP(B39,LP!B:F,5,0)</f>
        <v>Tomacorriente sencilla 2P+T con protección infantil color blanco 2 mod. 15A, 127-277V</v>
      </c>
      <c r="F39" s="83">
        <f>'Hoja de Captura'!M30</f>
        <v>0</v>
      </c>
    </row>
    <row r="40" spans="1:6" s="4" customFormat="1" ht="12.75" customHeight="1" x14ac:dyDescent="0.25">
      <c r="A40" s="32"/>
      <c r="B40" s="95" t="s">
        <v>150</v>
      </c>
      <c r="C40" s="3" t="str">
        <f>VLOOKUP(B40,LP!B:F,2,0)</f>
        <v>Living Now</v>
      </c>
      <c r="D40" s="3"/>
      <c r="E40" s="3" t="str">
        <f>VLOOKUP(B40,LP!B:F,5,0)</f>
        <v>Soporte 3 módulos incluye tornillos de 45 mm</v>
      </c>
      <c r="F40" s="83">
        <f>F41</f>
        <v>1</v>
      </c>
    </row>
    <row r="41" spans="1:6" s="4" customFormat="1" ht="12.75" customHeight="1" x14ac:dyDescent="0.25">
      <c r="A41" s="21"/>
      <c r="B41" s="95" t="str">
        <f>CONCATENATE("KA4803",(MID('Hoja de Captura'!F3,1,2)),)</f>
        <v>KA4803ZM</v>
      </c>
      <c r="C41" s="3" t="str">
        <f>VLOOKUP(B41,LP!B:F,2,0)</f>
        <v>Living Now</v>
      </c>
      <c r="D41" s="3"/>
      <c r="E41" s="3" t="str">
        <f>VLOOKUP(B41,LP!B:F,5,0)</f>
        <v>Placa metálica color Cobre 3 mod.</v>
      </c>
      <c r="F41" s="83">
        <f>'Hoja de Captura'!F13+'Hoja de Captura'!M13+'Hoja de Captura'!M18+'Hoja de Captura'!M23+'Hoja de Captura'!T33+'Hoja de Captura'!T28+'Hoja de Captura'!T23+'Hoja de Captura'!T18+'Hoja de Captura'!T13+'Hoja de Captura'!M30+'Hoja de Captura'!M38+'Hoja de Captura'!M52+'Hoja de Captura'!M57+'Hoja de Captura'!M62+'Hoja de Captura'!M67+'Hoja de Captura'!T52+'Hoja de Captura'!T57+'Hoja de Captura'!T62+'Hoja de Captura'!T67+'Hoja de Captura'!T72+'Hoja de Captura'!M72+'Hoja de Captura'!F52+'Hoja de Captura'!F57+'Hoja de Captura'!F62+'Hoja de Captura'!F67</f>
        <v>1</v>
      </c>
    </row>
    <row r="42" spans="1:6" s="4" customFormat="1" ht="12.75" customHeight="1" x14ac:dyDescent="0.25">
      <c r="A42" s="21"/>
      <c r="B42" s="95" t="str">
        <f>CONCATENATE("KA4802",(MID('Hoja de Captura'!F3,1,2)),)</f>
        <v>KA4802ZM</v>
      </c>
      <c r="C42" s="3" t="str">
        <f>VLOOKUP(B42,LP!B:F,2,0)</f>
        <v>Living Now</v>
      </c>
      <c r="D42" s="3"/>
      <c r="E42" s="3" t="str">
        <f>VLOOKUP(B42,LP!B:F,5,0)</f>
        <v>Placa metálica color Cobre 2 mod.</v>
      </c>
      <c r="F42" s="83">
        <f>'Hoja de Captura'!F23+'Hoja de Captura'!F33+'Hoja de Captura'!F43+'Hoja de Captura'!F18+'Hoja de Captura'!F38+'Hoja de Captura'!F28</f>
        <v>1</v>
      </c>
    </row>
    <row r="43" spans="1:6" ht="12.75" customHeight="1" x14ac:dyDescent="0.2">
      <c r="F43" s="85"/>
    </row>
    <row r="44" spans="1:6" ht="12.75" customHeight="1" x14ac:dyDescent="0.2">
      <c r="F44" s="85"/>
    </row>
    <row r="45" spans="1:6" ht="12.75" customHeight="1" x14ac:dyDescent="0.2">
      <c r="F45" s="85"/>
    </row>
    <row r="46" spans="1:6" ht="12.75" customHeight="1" x14ac:dyDescent="0.2">
      <c r="F46" s="85"/>
    </row>
    <row r="47" spans="1:6" ht="12.75" customHeight="1" x14ac:dyDescent="0.2">
      <c r="F47" s="85"/>
    </row>
    <row r="48" spans="1:6" ht="12.75" customHeight="1" x14ac:dyDescent="0.2">
      <c r="F48" s="85"/>
    </row>
    <row r="49" spans="6:6" ht="12.75" customHeight="1" x14ac:dyDescent="0.2">
      <c r="F49" s="85"/>
    </row>
    <row r="50" spans="6:6" ht="12.75" customHeight="1" x14ac:dyDescent="0.2">
      <c r="F50" s="85"/>
    </row>
    <row r="51" spans="6:6" ht="12.75" customHeight="1" x14ac:dyDescent="0.2">
      <c r="F51" s="85"/>
    </row>
    <row r="52" spans="6:6" ht="12.75" customHeight="1" x14ac:dyDescent="0.2">
      <c r="F52" s="85"/>
    </row>
    <row r="53" spans="6:6" ht="12.75" customHeight="1" x14ac:dyDescent="0.2">
      <c r="F53" s="85"/>
    </row>
    <row r="54" spans="6:6" ht="12.75" customHeight="1" x14ac:dyDescent="0.2">
      <c r="F54" s="85"/>
    </row>
    <row r="55" spans="6:6" ht="12.75" customHeight="1" x14ac:dyDescent="0.2">
      <c r="F55" s="85"/>
    </row>
    <row r="56" spans="6:6" ht="12.75" customHeight="1" x14ac:dyDescent="0.2">
      <c r="F56" s="85"/>
    </row>
    <row r="57" spans="6:6" ht="12.75" customHeight="1" x14ac:dyDescent="0.2">
      <c r="F57" s="85"/>
    </row>
    <row r="58" spans="6:6" ht="12.75" customHeight="1" x14ac:dyDescent="0.2">
      <c r="F58" s="85"/>
    </row>
    <row r="59" spans="6:6" ht="12.75" customHeight="1" x14ac:dyDescent="0.2">
      <c r="F59" s="85"/>
    </row>
    <row r="60" spans="6:6" ht="12.75" customHeight="1" x14ac:dyDescent="0.2">
      <c r="F60" s="85"/>
    </row>
    <row r="61" spans="6:6" ht="12.75" customHeight="1" x14ac:dyDescent="0.2">
      <c r="F61" s="85"/>
    </row>
    <row r="62" spans="6:6" ht="12.75" customHeight="1" x14ac:dyDescent="0.2">
      <c r="F62" s="85"/>
    </row>
    <row r="63" spans="6:6" ht="12.75" customHeight="1" x14ac:dyDescent="0.2">
      <c r="F63" s="85"/>
    </row>
    <row r="64" spans="6:6" ht="12.75" customHeight="1" x14ac:dyDescent="0.2">
      <c r="F64" s="85"/>
    </row>
    <row r="65" spans="6:6" ht="12.75" customHeight="1" x14ac:dyDescent="0.2">
      <c r="F65" s="85"/>
    </row>
    <row r="66" spans="6:6" ht="12.75" customHeight="1" x14ac:dyDescent="0.2">
      <c r="F66" s="85"/>
    </row>
    <row r="67" spans="6:6" ht="12.75" customHeight="1" x14ac:dyDescent="0.2">
      <c r="F67" s="85"/>
    </row>
    <row r="68" spans="6:6" ht="12.75" customHeight="1" x14ac:dyDescent="0.2">
      <c r="F68" s="85"/>
    </row>
    <row r="69" spans="6:6" ht="12.75" customHeight="1" x14ac:dyDescent="0.2">
      <c r="F69" s="85"/>
    </row>
  </sheetData>
  <sheetProtection algorithmName="SHA-512" hashValue="pHlku3V0j70RHB5eN9lkvh8Kq1hpbFqa3QtmSVTmJ5uFUXN+EBHH5PRB3FUB3k7uCeI5uVZmt1VxcvXuK+rn3A==" saltValue="u38yiu5I1lD99QLjV+hL8Q==" spinCount="100000" sheet="1" objects="1" scenarios="1"/>
  <pageMargins left="0.7" right="0.7" top="1.3149999999999999" bottom="0.75" header="0.3" footer="0.3"/>
  <pageSetup paperSize="9" scale="53" orientation="portrait" r:id="rId1"/>
  <ignoredErrors>
    <ignoredError sqref="F3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B8776-5556-4CF9-B8CC-04BDEB4AB88C}">
  <dimension ref="A1:V28"/>
  <sheetViews>
    <sheetView showGridLines="0" zoomScaleNormal="100" workbookViewId="0">
      <selection activeCell="M22" sqref="A22:M22"/>
    </sheetView>
  </sheetViews>
  <sheetFormatPr baseColWidth="10" defaultRowHeight="15" x14ac:dyDescent="0.25"/>
  <cols>
    <col min="1" max="1" width="16.5703125" style="86" customWidth="1"/>
    <col min="2" max="13" width="12.85546875" customWidth="1"/>
    <col min="14" max="21" width="15.140625" customWidth="1"/>
    <col min="22" max="22" width="19.28515625" customWidth="1"/>
  </cols>
  <sheetData>
    <row r="1" spans="1:22" ht="53.25" customHeight="1" x14ac:dyDescent="0.25">
      <c r="B1" s="88"/>
      <c r="C1" s="88"/>
      <c r="D1" s="88"/>
      <c r="E1" s="88"/>
      <c r="F1" s="88"/>
      <c r="G1" s="88"/>
      <c r="H1" s="88"/>
      <c r="I1" s="88"/>
      <c r="J1" s="88"/>
      <c r="K1" s="88"/>
      <c r="L1" s="88"/>
      <c r="M1" s="88"/>
      <c r="N1" s="43"/>
      <c r="O1" s="43"/>
      <c r="P1" s="73"/>
      <c r="Q1" s="73"/>
    </row>
    <row r="2" spans="1:22" s="93" customFormat="1" ht="48" customHeight="1" x14ac:dyDescent="0.25">
      <c r="A2" s="91" t="s">
        <v>547</v>
      </c>
      <c r="B2" s="92" t="s">
        <v>549</v>
      </c>
      <c r="C2" s="92" t="s">
        <v>502</v>
      </c>
      <c r="D2" s="92" t="s">
        <v>503</v>
      </c>
      <c r="E2" s="92" t="s">
        <v>501</v>
      </c>
      <c r="F2" s="92" t="s">
        <v>507</v>
      </c>
      <c r="G2" s="92" t="s">
        <v>548</v>
      </c>
      <c r="H2" s="92" t="s">
        <v>536</v>
      </c>
      <c r="I2" s="92" t="s">
        <v>537</v>
      </c>
      <c r="J2" s="92" t="s">
        <v>550</v>
      </c>
      <c r="K2" s="92" t="s">
        <v>551</v>
      </c>
      <c r="L2" s="92" t="s">
        <v>529</v>
      </c>
      <c r="M2" s="92" t="s">
        <v>535</v>
      </c>
      <c r="N2" s="92" t="s">
        <v>570</v>
      </c>
      <c r="O2" s="92" t="s">
        <v>571</v>
      </c>
      <c r="P2" s="92" t="s">
        <v>565</v>
      </c>
      <c r="Q2" s="92" t="s">
        <v>572</v>
      </c>
      <c r="R2" s="92" t="s">
        <v>559</v>
      </c>
      <c r="S2" s="92" t="s">
        <v>573</v>
      </c>
      <c r="T2" s="92" t="s">
        <v>574</v>
      </c>
      <c r="U2" s="92" t="s">
        <v>575</v>
      </c>
      <c r="V2" s="92" t="s">
        <v>576</v>
      </c>
    </row>
    <row r="3" spans="1:22" x14ac:dyDescent="0.25">
      <c r="A3" s="87" t="s">
        <v>558</v>
      </c>
      <c r="B3" s="89">
        <v>1</v>
      </c>
      <c r="C3" s="89"/>
      <c r="D3" s="89"/>
      <c r="E3" s="89">
        <v>1</v>
      </c>
      <c r="F3" s="89"/>
      <c r="G3" s="89">
        <v>1</v>
      </c>
      <c r="H3" s="89"/>
      <c r="I3" s="89"/>
      <c r="J3" s="89"/>
      <c r="K3" s="89"/>
      <c r="L3" s="89"/>
      <c r="M3" s="89"/>
      <c r="N3" s="89"/>
      <c r="O3" s="89"/>
      <c r="P3" s="89"/>
      <c r="Q3" s="89"/>
      <c r="R3" s="89"/>
      <c r="S3" s="89"/>
      <c r="T3" s="89"/>
      <c r="U3" s="89"/>
      <c r="V3" s="89"/>
    </row>
    <row r="4" spans="1:22" x14ac:dyDescent="0.25">
      <c r="A4" s="87" t="s">
        <v>538</v>
      </c>
      <c r="B4" s="89"/>
      <c r="C4" s="89">
        <v>0</v>
      </c>
      <c r="D4" s="89"/>
      <c r="E4" s="89"/>
      <c r="F4" s="89"/>
      <c r="G4" s="89"/>
      <c r="H4" s="89"/>
      <c r="I4" s="89"/>
      <c r="J4" s="89"/>
      <c r="K4" s="89"/>
      <c r="L4" s="89"/>
      <c r="M4" s="89"/>
      <c r="N4" s="89"/>
      <c r="O4" s="89"/>
      <c r="P4" s="89"/>
      <c r="Q4" s="89"/>
      <c r="R4" s="89"/>
      <c r="S4" s="89"/>
      <c r="T4" s="89"/>
      <c r="U4" s="89"/>
      <c r="V4" s="89"/>
    </row>
    <row r="5" spans="1:22" x14ac:dyDescent="0.25">
      <c r="A5" s="87" t="s">
        <v>539</v>
      </c>
      <c r="B5" s="89"/>
      <c r="C5" s="89"/>
      <c r="D5" s="89"/>
      <c r="E5" s="89"/>
      <c r="F5" s="89"/>
      <c r="G5" s="89"/>
      <c r="H5" s="89">
        <v>1</v>
      </c>
      <c r="I5" s="89"/>
      <c r="J5" s="89"/>
      <c r="K5" s="89"/>
      <c r="L5" s="89"/>
      <c r="M5" s="89"/>
      <c r="N5" s="89"/>
      <c r="O5" s="89"/>
      <c r="P5" s="89"/>
      <c r="Q5" s="89"/>
      <c r="R5" s="89"/>
      <c r="S5" s="89"/>
      <c r="T5" s="89"/>
      <c r="U5" s="89"/>
      <c r="V5" s="89"/>
    </row>
    <row r="6" spans="1:22" x14ac:dyDescent="0.25">
      <c r="A6" s="87" t="s">
        <v>540</v>
      </c>
      <c r="B6" s="89"/>
      <c r="C6" s="89"/>
      <c r="D6" s="89"/>
      <c r="E6" s="89"/>
      <c r="F6" s="89"/>
      <c r="G6" s="89"/>
      <c r="H6" s="89"/>
      <c r="I6" s="89"/>
      <c r="J6" s="89">
        <v>1</v>
      </c>
      <c r="K6" s="89"/>
      <c r="L6" s="89"/>
      <c r="M6" s="89"/>
      <c r="N6" s="89"/>
      <c r="O6" s="89"/>
      <c r="P6" s="89"/>
      <c r="Q6" s="89"/>
      <c r="R6" s="89"/>
      <c r="S6" s="89"/>
      <c r="T6" s="89"/>
      <c r="U6" s="89"/>
      <c r="V6" s="89"/>
    </row>
    <row r="7" spans="1:22" x14ac:dyDescent="0.25">
      <c r="A7" s="87" t="s">
        <v>541</v>
      </c>
      <c r="B7" s="89"/>
      <c r="C7" s="89"/>
      <c r="D7" s="89"/>
      <c r="E7" s="89"/>
      <c r="F7" s="89"/>
      <c r="G7" s="89"/>
      <c r="H7" s="89"/>
      <c r="I7" s="89"/>
      <c r="J7" s="89"/>
      <c r="K7" s="89"/>
      <c r="L7" s="89"/>
      <c r="M7" s="89"/>
      <c r="N7" s="89"/>
      <c r="O7" s="89"/>
      <c r="P7" s="89"/>
      <c r="Q7" s="89"/>
      <c r="R7" s="89"/>
      <c r="S7" s="89"/>
      <c r="T7" s="89"/>
      <c r="U7" s="89"/>
      <c r="V7" s="89"/>
    </row>
    <row r="8" spans="1:22" x14ac:dyDescent="0.25">
      <c r="A8" s="87" t="s">
        <v>542</v>
      </c>
      <c r="B8" s="89"/>
      <c r="C8" s="89"/>
      <c r="D8" s="89"/>
      <c r="E8" s="89"/>
      <c r="F8" s="89"/>
      <c r="G8" s="89"/>
      <c r="H8" s="89"/>
      <c r="I8" s="89"/>
      <c r="J8" s="89"/>
      <c r="K8" s="89"/>
      <c r="L8" s="89"/>
      <c r="M8" s="89"/>
      <c r="N8" s="89"/>
      <c r="O8" s="89"/>
      <c r="P8" s="89"/>
      <c r="Q8" s="89"/>
      <c r="R8" s="89"/>
      <c r="S8" s="89"/>
      <c r="T8" s="89"/>
      <c r="U8" s="89"/>
      <c r="V8" s="89"/>
    </row>
    <row r="9" spans="1:22" x14ac:dyDescent="0.25">
      <c r="A9" s="87" t="s">
        <v>543</v>
      </c>
      <c r="B9" s="89"/>
      <c r="C9" s="89"/>
      <c r="D9" s="89"/>
      <c r="E9" s="89"/>
      <c r="F9" s="89"/>
      <c r="G9" s="89"/>
      <c r="H9" s="89"/>
      <c r="I9" s="89"/>
      <c r="J9" s="89"/>
      <c r="K9" s="89">
        <v>1</v>
      </c>
      <c r="L9" s="89"/>
      <c r="M9" s="89"/>
      <c r="N9" s="89"/>
      <c r="O9" s="89"/>
      <c r="P9" s="89"/>
      <c r="Q9" s="89"/>
      <c r="R9" s="89"/>
      <c r="S9" s="89"/>
      <c r="T9" s="89"/>
      <c r="U9" s="89"/>
      <c r="V9" s="89"/>
    </row>
    <row r="10" spans="1:22" x14ac:dyDescent="0.25">
      <c r="A10" s="87" t="s">
        <v>544</v>
      </c>
      <c r="B10" s="89"/>
      <c r="C10" s="89"/>
      <c r="D10" s="89"/>
      <c r="E10" s="89"/>
      <c r="F10" s="89"/>
      <c r="G10" s="89"/>
      <c r="H10" s="89"/>
      <c r="I10" s="89"/>
      <c r="J10" s="89"/>
      <c r="K10" s="89"/>
      <c r="L10" s="89"/>
      <c r="M10" s="89">
        <v>1</v>
      </c>
      <c r="N10" s="89"/>
      <c r="O10" s="89"/>
      <c r="P10" s="89"/>
      <c r="Q10" s="89"/>
      <c r="R10" s="89"/>
      <c r="S10" s="89"/>
      <c r="T10" s="89"/>
      <c r="U10" s="89"/>
      <c r="V10" s="89"/>
    </row>
    <row r="11" spans="1:22" x14ac:dyDescent="0.25">
      <c r="A11" s="87" t="s">
        <v>545</v>
      </c>
      <c r="B11" s="89"/>
      <c r="C11" s="89"/>
      <c r="D11" s="89"/>
      <c r="E11" s="89"/>
      <c r="F11" s="89"/>
      <c r="G11" s="89"/>
      <c r="H11" s="89"/>
      <c r="I11" s="89"/>
      <c r="J11" s="89"/>
      <c r="K11" s="89"/>
      <c r="L11" s="89"/>
      <c r="M11" s="89"/>
      <c r="N11" s="89"/>
      <c r="O11" s="89"/>
      <c r="P11" s="89"/>
      <c r="Q11" s="89"/>
      <c r="R11" s="89"/>
      <c r="S11" s="89"/>
      <c r="T11" s="89"/>
      <c r="U11" s="89"/>
      <c r="V11" s="89"/>
    </row>
    <row r="12" spans="1:22" x14ac:dyDescent="0.25">
      <c r="A12" s="87" t="s">
        <v>546</v>
      </c>
      <c r="B12" s="89"/>
      <c r="C12" s="89"/>
      <c r="D12" s="89"/>
      <c r="E12" s="89"/>
      <c r="F12" s="89"/>
      <c r="G12" s="89"/>
      <c r="H12" s="89"/>
      <c r="I12" s="89"/>
      <c r="J12" s="89"/>
      <c r="K12" s="89"/>
      <c r="L12" s="89"/>
      <c r="M12" s="89"/>
      <c r="N12" s="89"/>
      <c r="O12" s="89"/>
      <c r="P12" s="89"/>
      <c r="Q12" s="89"/>
      <c r="R12" s="89"/>
      <c r="S12" s="89"/>
      <c r="T12" s="89"/>
      <c r="U12" s="89"/>
      <c r="V12" s="89"/>
    </row>
    <row r="13" spans="1:22" x14ac:dyDescent="0.25">
      <c r="A13" s="87"/>
      <c r="B13" s="89"/>
      <c r="C13" s="89"/>
      <c r="D13" s="89"/>
      <c r="E13" s="89"/>
      <c r="F13" s="89"/>
      <c r="G13" s="89"/>
      <c r="H13" s="89"/>
      <c r="I13" s="89"/>
      <c r="J13" s="89"/>
      <c r="K13" s="89"/>
      <c r="L13" s="89"/>
      <c r="M13" s="89"/>
      <c r="N13" s="89"/>
      <c r="O13" s="89"/>
      <c r="P13" s="89"/>
      <c r="Q13" s="89"/>
      <c r="R13" s="89"/>
      <c r="S13" s="89"/>
      <c r="T13" s="89"/>
      <c r="U13" s="89"/>
      <c r="V13" s="89"/>
    </row>
    <row r="14" spans="1:22" x14ac:dyDescent="0.25">
      <c r="A14" s="87"/>
      <c r="B14" s="89"/>
      <c r="C14" s="89"/>
      <c r="D14" s="89"/>
      <c r="E14" s="89"/>
      <c r="F14" s="89"/>
      <c r="G14" s="89"/>
      <c r="H14" s="89"/>
      <c r="I14" s="89"/>
      <c r="J14" s="89"/>
      <c r="K14" s="89"/>
      <c r="L14" s="89"/>
      <c r="M14" s="89"/>
      <c r="N14" s="89"/>
      <c r="O14" s="89"/>
      <c r="P14" s="89"/>
      <c r="Q14" s="89"/>
      <c r="R14" s="89"/>
      <c r="S14" s="89"/>
      <c r="T14" s="89"/>
      <c r="U14" s="89"/>
      <c r="V14" s="89"/>
    </row>
    <row r="15" spans="1:22" x14ac:dyDescent="0.25">
      <c r="A15" s="87"/>
      <c r="B15" s="89"/>
      <c r="C15" s="89"/>
      <c r="D15" s="89"/>
      <c r="E15" s="89"/>
      <c r="F15" s="89"/>
      <c r="G15" s="89"/>
      <c r="H15" s="89"/>
      <c r="I15" s="89"/>
      <c r="J15" s="89"/>
      <c r="K15" s="89"/>
      <c r="L15" s="89"/>
      <c r="M15" s="89"/>
      <c r="N15" s="89"/>
      <c r="O15" s="89"/>
      <c r="P15" s="89"/>
      <c r="Q15" s="89"/>
      <c r="R15" s="89"/>
      <c r="S15" s="89"/>
      <c r="T15" s="89"/>
      <c r="U15" s="89"/>
      <c r="V15" s="89"/>
    </row>
    <row r="16" spans="1:22" x14ac:dyDescent="0.25">
      <c r="A16" s="87"/>
      <c r="B16" s="89"/>
      <c r="C16" s="89"/>
      <c r="D16" s="89"/>
      <c r="E16" s="89"/>
      <c r="F16" s="89"/>
      <c r="G16" s="89"/>
      <c r="H16" s="89"/>
      <c r="I16" s="89"/>
      <c r="J16" s="89"/>
      <c r="K16" s="89"/>
      <c r="L16" s="89"/>
      <c r="M16" s="89"/>
      <c r="N16" s="89"/>
      <c r="O16" s="89"/>
      <c r="P16" s="89"/>
      <c r="Q16" s="89"/>
      <c r="R16" s="89"/>
      <c r="S16" s="89"/>
      <c r="T16" s="89"/>
      <c r="U16" s="89"/>
      <c r="V16" s="89"/>
    </row>
    <row r="17" spans="1:22" x14ac:dyDescent="0.25">
      <c r="A17" s="87"/>
      <c r="B17" s="89"/>
      <c r="C17" s="89"/>
      <c r="D17" s="89"/>
      <c r="E17" s="89"/>
      <c r="F17" s="89"/>
      <c r="G17" s="89"/>
      <c r="H17" s="89"/>
      <c r="I17" s="89"/>
      <c r="J17" s="89"/>
      <c r="K17" s="89"/>
      <c r="L17" s="89"/>
      <c r="M17" s="89"/>
      <c r="N17" s="89"/>
      <c r="O17" s="89"/>
      <c r="P17" s="89"/>
      <c r="Q17" s="89"/>
      <c r="R17" s="89"/>
      <c r="S17" s="89"/>
      <c r="T17" s="89"/>
      <c r="U17" s="89"/>
      <c r="V17" s="89"/>
    </row>
    <row r="18" spans="1:22" x14ac:dyDescent="0.25">
      <c r="A18" s="87"/>
      <c r="B18" s="89"/>
      <c r="C18" s="89"/>
      <c r="D18" s="89"/>
      <c r="E18" s="89"/>
      <c r="F18" s="89"/>
      <c r="G18" s="89"/>
      <c r="H18" s="89"/>
      <c r="I18" s="89"/>
      <c r="J18" s="89"/>
      <c r="K18" s="89"/>
      <c r="L18" s="89"/>
      <c r="M18" s="89"/>
      <c r="N18" s="89"/>
      <c r="O18" s="89"/>
      <c r="P18" s="89"/>
      <c r="Q18" s="89"/>
      <c r="R18" s="89"/>
      <c r="S18" s="89"/>
      <c r="T18" s="89"/>
      <c r="U18" s="89"/>
      <c r="V18" s="89"/>
    </row>
    <row r="19" spans="1:22" x14ac:dyDescent="0.25">
      <c r="A19" s="87"/>
      <c r="B19" s="89"/>
      <c r="C19" s="89"/>
      <c r="D19" s="89"/>
      <c r="E19" s="89"/>
      <c r="F19" s="89"/>
      <c r="G19" s="89"/>
      <c r="H19" s="89"/>
      <c r="I19" s="89"/>
      <c r="J19" s="89"/>
      <c r="K19" s="89"/>
      <c r="L19" s="89"/>
      <c r="M19" s="89"/>
      <c r="N19" s="89"/>
      <c r="O19" s="89"/>
      <c r="P19" s="89"/>
      <c r="Q19" s="89"/>
      <c r="R19" s="89"/>
      <c r="S19" s="89"/>
      <c r="T19" s="89"/>
      <c r="U19" s="89"/>
      <c r="V19" s="89"/>
    </row>
    <row r="20" spans="1:22" x14ac:dyDescent="0.25">
      <c r="A20" s="87"/>
      <c r="B20" s="89"/>
      <c r="C20" s="89"/>
      <c r="D20" s="89"/>
      <c r="E20" s="89"/>
      <c r="F20" s="89"/>
      <c r="G20" s="89"/>
      <c r="H20" s="89"/>
      <c r="I20" s="89"/>
      <c r="J20" s="89"/>
      <c r="K20" s="89"/>
      <c r="L20" s="89"/>
      <c r="M20" s="89"/>
      <c r="N20" s="89"/>
      <c r="O20" s="89"/>
      <c r="P20" s="89"/>
      <c r="Q20" s="89"/>
      <c r="R20" s="89"/>
      <c r="S20" s="89"/>
      <c r="T20" s="89"/>
      <c r="U20" s="89"/>
      <c r="V20" s="89"/>
    </row>
    <row r="21" spans="1:22" x14ac:dyDescent="0.25">
      <c r="A21" s="87"/>
      <c r="B21" s="89"/>
      <c r="C21" s="89"/>
      <c r="D21" s="89"/>
      <c r="E21" s="89"/>
      <c r="F21" s="89"/>
      <c r="G21" s="89"/>
      <c r="H21" s="89"/>
      <c r="I21" s="89"/>
      <c r="J21" s="89"/>
      <c r="K21" s="89"/>
      <c r="L21" s="89"/>
      <c r="M21" s="89"/>
      <c r="N21" s="89"/>
      <c r="O21" s="89"/>
      <c r="P21" s="89"/>
      <c r="Q21" s="89"/>
      <c r="R21" s="89"/>
      <c r="S21" s="89"/>
      <c r="T21" s="89"/>
      <c r="U21" s="89"/>
      <c r="V21" s="89"/>
    </row>
    <row r="22" spans="1:22" x14ac:dyDescent="0.25">
      <c r="B22" s="90">
        <f>SUM(B3:B21)</f>
        <v>1</v>
      </c>
      <c r="C22" s="90">
        <f t="shared" ref="C22:M22" si="0">SUM(C3:C21)</f>
        <v>0</v>
      </c>
      <c r="D22" s="90">
        <f t="shared" si="0"/>
        <v>0</v>
      </c>
      <c r="E22" s="90">
        <f t="shared" si="0"/>
        <v>1</v>
      </c>
      <c r="F22" s="90">
        <f t="shared" si="0"/>
        <v>0</v>
      </c>
      <c r="G22" s="90">
        <f t="shared" si="0"/>
        <v>1</v>
      </c>
      <c r="H22" s="90">
        <f t="shared" si="0"/>
        <v>1</v>
      </c>
      <c r="I22" s="90">
        <f t="shared" si="0"/>
        <v>0</v>
      </c>
      <c r="J22" s="90">
        <f t="shared" si="0"/>
        <v>1</v>
      </c>
      <c r="K22" s="90">
        <f t="shared" si="0"/>
        <v>1</v>
      </c>
      <c r="L22" s="90">
        <f t="shared" si="0"/>
        <v>0</v>
      </c>
      <c r="M22" s="90">
        <f t="shared" si="0"/>
        <v>1</v>
      </c>
      <c r="N22" s="90">
        <f t="shared" ref="N22:V22" si="1">SUM(N3:N21)</f>
        <v>0</v>
      </c>
      <c r="O22" s="90">
        <f t="shared" si="1"/>
        <v>0</v>
      </c>
      <c r="P22" s="90">
        <f t="shared" si="1"/>
        <v>0</v>
      </c>
      <c r="Q22" s="90">
        <f t="shared" si="1"/>
        <v>0</v>
      </c>
      <c r="R22" s="90">
        <f t="shared" si="1"/>
        <v>0</v>
      </c>
      <c r="S22" s="90">
        <f t="shared" si="1"/>
        <v>0</v>
      </c>
      <c r="T22" s="90">
        <f t="shared" si="1"/>
        <v>0</v>
      </c>
      <c r="U22" s="90">
        <f t="shared" si="1"/>
        <v>0</v>
      </c>
      <c r="V22" s="90">
        <f t="shared" si="1"/>
        <v>0</v>
      </c>
    </row>
    <row r="23" spans="1:22" x14ac:dyDescent="0.25">
      <c r="S23" s="43"/>
      <c r="T23" s="43"/>
      <c r="U23" s="43"/>
      <c r="V23" s="48"/>
    </row>
    <row r="24" spans="1:22" x14ac:dyDescent="0.25">
      <c r="S24" s="43"/>
      <c r="T24" s="43"/>
      <c r="U24" s="127"/>
      <c r="V24" s="127"/>
    </row>
    <row r="25" spans="1:22" x14ac:dyDescent="0.25">
      <c r="S25" s="43"/>
      <c r="T25" s="43"/>
      <c r="U25" s="127"/>
      <c r="V25" s="127"/>
    </row>
    <row r="26" spans="1:22" x14ac:dyDescent="0.25">
      <c r="S26" s="43"/>
      <c r="T26" s="43"/>
      <c r="U26" s="127"/>
      <c r="V26" s="127"/>
    </row>
    <row r="27" spans="1:22" x14ac:dyDescent="0.25">
      <c r="S27" s="60"/>
      <c r="T27" s="60"/>
      <c r="U27" s="57" t="s">
        <v>506</v>
      </c>
      <c r="V27" s="78">
        <v>0</v>
      </c>
    </row>
    <row r="28" spans="1:22" ht="15.75" thickBot="1" x14ac:dyDescent="0.3">
      <c r="S28" s="46"/>
      <c r="T28" s="46"/>
      <c r="U28" s="46"/>
      <c r="V28" s="54"/>
    </row>
  </sheetData>
  <mergeCells count="1">
    <mergeCell ref="U24:V26"/>
  </mergeCells>
  <conditionalFormatting sqref="V27">
    <cfRule type="cellIs" dxfId="0" priority="1" operator="greaterThan">
      <formula>0</formula>
    </cfRule>
  </conditionalFormatting>
  <dataValidations count="1">
    <dataValidation type="whole" allowBlank="1" showInputMessage="1" showErrorMessage="1" sqref="V27" xr:uid="{C45C0EDF-D8A2-4A64-AF03-0A037BC4F137}">
      <formula1>0</formula1>
      <formula2>99</formula2>
    </dataValidation>
  </dataValidation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C248-F094-4096-B68A-AF932F15A1D1}">
  <dimension ref="A1:F304"/>
  <sheetViews>
    <sheetView workbookViewId="0">
      <selection activeCell="C2" sqref="C2"/>
    </sheetView>
  </sheetViews>
  <sheetFormatPr baseColWidth="10" defaultColWidth="11.42578125" defaultRowHeight="12.75" customHeight="1" x14ac:dyDescent="0.2"/>
  <cols>
    <col min="1" max="1" width="10.140625" style="16" bestFit="1" customWidth="1"/>
    <col min="2" max="2" width="11.42578125" style="13"/>
    <col min="3" max="4" width="11.85546875" style="5" bestFit="1" customWidth="1"/>
    <col min="5" max="5" width="1.7109375" style="5" customWidth="1"/>
    <col min="6" max="6" width="81.7109375" style="5" bestFit="1" customWidth="1"/>
    <col min="7" max="16384" width="11.42578125" style="2"/>
  </cols>
  <sheetData>
    <row r="1" spans="1:6" s="115" customFormat="1" ht="42.75" customHeight="1" x14ac:dyDescent="0.25">
      <c r="A1" s="113"/>
      <c r="B1" s="114"/>
      <c r="C1" s="126" t="s">
        <v>903</v>
      </c>
      <c r="D1" s="126"/>
      <c r="E1" s="126"/>
      <c r="F1" s="126"/>
    </row>
    <row r="2" spans="1:6" ht="24.75" customHeight="1" x14ac:dyDescent="0.2">
      <c r="A2" s="15"/>
      <c r="B2" s="11" t="s">
        <v>0</v>
      </c>
      <c r="C2" s="1" t="s">
        <v>1</v>
      </c>
      <c r="D2" s="1" t="s">
        <v>577</v>
      </c>
      <c r="E2" s="1"/>
      <c r="F2" s="1" t="s">
        <v>2</v>
      </c>
    </row>
    <row r="3" spans="1:6" s="116" customFormat="1" ht="15" x14ac:dyDescent="0.25">
      <c r="A3" s="17"/>
      <c r="B3" s="12" t="s">
        <v>581</v>
      </c>
      <c r="C3" s="7"/>
      <c r="D3" s="7"/>
      <c r="E3" s="7"/>
      <c r="F3" s="7"/>
    </row>
    <row r="4" spans="1:6" ht="14.25" x14ac:dyDescent="0.2">
      <c r="A4" s="21"/>
      <c r="B4" s="3" t="s">
        <v>9</v>
      </c>
      <c r="C4" s="3" t="s">
        <v>415</v>
      </c>
      <c r="D4" s="3" t="s">
        <v>415</v>
      </c>
      <c r="E4" s="3"/>
      <c r="F4" s="104" t="s">
        <v>598</v>
      </c>
    </row>
    <row r="5" spans="1:6" ht="14.25" x14ac:dyDescent="0.2">
      <c r="A5" s="21"/>
      <c r="B5" s="3" t="s">
        <v>10</v>
      </c>
      <c r="C5" s="3" t="s">
        <v>415</v>
      </c>
      <c r="D5" s="3" t="s">
        <v>415</v>
      </c>
      <c r="E5" s="3"/>
      <c r="F5" s="104" t="s">
        <v>599</v>
      </c>
    </row>
    <row r="6" spans="1:6" ht="14.25" x14ac:dyDescent="0.2">
      <c r="A6" s="21"/>
      <c r="B6" s="3" t="s">
        <v>11</v>
      </c>
      <c r="C6" s="3" t="s">
        <v>415</v>
      </c>
      <c r="D6" s="3" t="s">
        <v>415</v>
      </c>
      <c r="E6" s="3"/>
      <c r="F6" s="104" t="s">
        <v>600</v>
      </c>
    </row>
    <row r="7" spans="1:6" ht="14.25" x14ac:dyDescent="0.2">
      <c r="A7" s="21"/>
      <c r="B7" s="3" t="s">
        <v>12</v>
      </c>
      <c r="C7" s="3" t="s">
        <v>415</v>
      </c>
      <c r="D7" s="3" t="s">
        <v>415</v>
      </c>
      <c r="E7" s="3"/>
      <c r="F7" s="104" t="s">
        <v>601</v>
      </c>
    </row>
    <row r="8" spans="1:6" ht="14.25" x14ac:dyDescent="0.2">
      <c r="A8" s="21"/>
      <c r="B8" s="19" t="s">
        <v>65</v>
      </c>
      <c r="C8" s="3" t="s">
        <v>415</v>
      </c>
      <c r="D8" s="3" t="s">
        <v>415</v>
      </c>
      <c r="E8" s="3"/>
      <c r="F8" s="3" t="s">
        <v>602</v>
      </c>
    </row>
    <row r="9" spans="1:6" ht="14.25" x14ac:dyDescent="0.2">
      <c r="A9" s="22"/>
      <c r="B9" s="3"/>
      <c r="C9" s="3"/>
      <c r="D9" s="3"/>
      <c r="E9" s="3"/>
      <c r="F9" s="104"/>
    </row>
    <row r="10" spans="1:6" ht="14.25" x14ac:dyDescent="0.2">
      <c r="A10" s="21"/>
      <c r="B10" s="19" t="s">
        <v>148</v>
      </c>
      <c r="C10" s="3" t="s">
        <v>415</v>
      </c>
      <c r="D10" s="3" t="s">
        <v>415</v>
      </c>
      <c r="E10" s="3"/>
      <c r="F10" s="3" t="s">
        <v>349</v>
      </c>
    </row>
    <row r="11" spans="1:6" ht="14.25" x14ac:dyDescent="0.2">
      <c r="A11" s="31" t="s">
        <v>8</v>
      </c>
      <c r="B11" s="20" t="s">
        <v>147</v>
      </c>
      <c r="C11" s="8" t="s">
        <v>415</v>
      </c>
      <c r="D11" s="8" t="s">
        <v>415</v>
      </c>
      <c r="E11" s="8"/>
      <c r="F11" s="8" t="s">
        <v>348</v>
      </c>
    </row>
    <row r="12" spans="1:6" ht="14.25" x14ac:dyDescent="0.2">
      <c r="A12" s="22"/>
      <c r="B12" s="3"/>
      <c r="C12" s="3"/>
      <c r="D12" s="3"/>
      <c r="E12" s="3"/>
      <c r="F12" s="104"/>
    </row>
    <row r="13" spans="1:6" ht="14.25" x14ac:dyDescent="0.2">
      <c r="A13" s="21"/>
      <c r="B13" s="3" t="s">
        <v>16</v>
      </c>
      <c r="C13" s="3" t="s">
        <v>415</v>
      </c>
      <c r="D13" s="3" t="s">
        <v>415</v>
      </c>
      <c r="E13" s="3"/>
      <c r="F13" s="104" t="s">
        <v>603</v>
      </c>
    </row>
    <row r="14" spans="1:6" s="116" customFormat="1" ht="12.75" customHeight="1" x14ac:dyDescent="0.25">
      <c r="A14" s="117"/>
      <c r="B14" s="19" t="s">
        <v>17</v>
      </c>
      <c r="C14" s="3" t="s">
        <v>415</v>
      </c>
      <c r="D14" s="3" t="s">
        <v>415</v>
      </c>
      <c r="E14" s="3"/>
      <c r="F14" s="3" t="s">
        <v>604</v>
      </c>
    </row>
    <row r="15" spans="1:6" s="116" customFormat="1" ht="12.75" customHeight="1" x14ac:dyDescent="0.25">
      <c r="A15" s="21"/>
      <c r="B15" s="19" t="s">
        <v>18</v>
      </c>
      <c r="C15" s="3" t="s">
        <v>415</v>
      </c>
      <c r="D15" s="3" t="s">
        <v>415</v>
      </c>
      <c r="E15" s="3"/>
      <c r="F15" s="3" t="s">
        <v>605</v>
      </c>
    </row>
    <row r="16" spans="1:6" s="116" customFormat="1" ht="12.75" customHeight="1" x14ac:dyDescent="0.25">
      <c r="A16" s="117"/>
      <c r="B16" s="19" t="s">
        <v>22</v>
      </c>
      <c r="C16" s="3" t="s">
        <v>415</v>
      </c>
      <c r="D16" s="3" t="s">
        <v>415</v>
      </c>
      <c r="E16" s="3"/>
      <c r="F16" s="3" t="s">
        <v>606</v>
      </c>
    </row>
    <row r="17" spans="1:6" s="116" customFormat="1" ht="12.75" customHeight="1" x14ac:dyDescent="0.25">
      <c r="A17" s="21"/>
      <c r="B17" s="19" t="s">
        <v>23</v>
      </c>
      <c r="C17" s="3" t="s">
        <v>415</v>
      </c>
      <c r="D17" s="3" t="s">
        <v>415</v>
      </c>
      <c r="E17" s="3"/>
      <c r="F17" s="3" t="s">
        <v>607</v>
      </c>
    </row>
    <row r="18" spans="1:6" s="116" customFormat="1" ht="12.75" customHeight="1" x14ac:dyDescent="0.25">
      <c r="A18" s="21"/>
      <c r="B18" s="19" t="s">
        <v>24</v>
      </c>
      <c r="C18" s="3" t="s">
        <v>415</v>
      </c>
      <c r="D18" s="3" t="s">
        <v>415</v>
      </c>
      <c r="E18" s="3"/>
      <c r="F18" s="3" t="s">
        <v>608</v>
      </c>
    </row>
    <row r="19" spans="1:6" s="116" customFormat="1" ht="12.75" customHeight="1" x14ac:dyDescent="0.25">
      <c r="A19" s="21"/>
      <c r="B19" s="19" t="s">
        <v>25</v>
      </c>
      <c r="C19" s="3" t="s">
        <v>415</v>
      </c>
      <c r="D19" s="3" t="s">
        <v>415</v>
      </c>
      <c r="E19" s="3"/>
      <c r="F19" s="3" t="s">
        <v>230</v>
      </c>
    </row>
    <row r="20" spans="1:6" s="116" customFormat="1" ht="12.75" customHeight="1" x14ac:dyDescent="0.25">
      <c r="A20" s="21"/>
      <c r="B20" s="19" t="s">
        <v>26</v>
      </c>
      <c r="C20" s="3" t="s">
        <v>415</v>
      </c>
      <c r="D20" s="3" t="s">
        <v>415</v>
      </c>
      <c r="E20" s="3"/>
      <c r="F20" s="3" t="s">
        <v>231</v>
      </c>
    </row>
    <row r="21" spans="1:6" s="116" customFormat="1" ht="12.75" customHeight="1" x14ac:dyDescent="0.25">
      <c r="A21" s="21"/>
      <c r="B21" s="19" t="s">
        <v>27</v>
      </c>
      <c r="C21" s="3" t="s">
        <v>415</v>
      </c>
      <c r="D21" s="3" t="s">
        <v>415</v>
      </c>
      <c r="E21" s="3"/>
      <c r="F21" s="3" t="s">
        <v>232</v>
      </c>
    </row>
    <row r="22" spans="1:6" s="116" customFormat="1" ht="12.75" customHeight="1" x14ac:dyDescent="0.25">
      <c r="A22" s="22"/>
      <c r="B22" s="19"/>
      <c r="C22" s="3"/>
      <c r="D22" s="3"/>
      <c r="E22" s="3"/>
      <c r="F22" s="3"/>
    </row>
    <row r="23" spans="1:6" s="116" customFormat="1" ht="12.75" customHeight="1" x14ac:dyDescent="0.25">
      <c r="A23" s="31" t="s">
        <v>8</v>
      </c>
      <c r="B23" s="20" t="s">
        <v>13</v>
      </c>
      <c r="C23" s="8" t="s">
        <v>415</v>
      </c>
      <c r="D23" s="8" t="s">
        <v>415</v>
      </c>
      <c r="E23" s="8"/>
      <c r="F23" s="8" t="s">
        <v>609</v>
      </c>
    </row>
    <row r="24" spans="1:6" s="116" customFormat="1" ht="12.75" customHeight="1" x14ac:dyDescent="0.25">
      <c r="A24" s="31" t="s">
        <v>8</v>
      </c>
      <c r="B24" s="20" t="s">
        <v>14</v>
      </c>
      <c r="C24" s="8" t="s">
        <v>415</v>
      </c>
      <c r="D24" s="8" t="s">
        <v>415</v>
      </c>
      <c r="E24" s="8"/>
      <c r="F24" s="8" t="s">
        <v>610</v>
      </c>
    </row>
    <row r="25" spans="1:6" s="116" customFormat="1" ht="12.75" customHeight="1" x14ac:dyDescent="0.25">
      <c r="A25" s="31" t="s">
        <v>8</v>
      </c>
      <c r="B25" s="8" t="s">
        <v>15</v>
      </c>
      <c r="C25" s="8" t="s">
        <v>415</v>
      </c>
      <c r="D25" s="8" t="s">
        <v>415</v>
      </c>
      <c r="E25" s="8"/>
      <c r="F25" s="118" t="s">
        <v>611</v>
      </c>
    </row>
    <row r="26" spans="1:6" s="116" customFormat="1" ht="12.75" customHeight="1" x14ac:dyDescent="0.25">
      <c r="A26" s="31" t="s">
        <v>8</v>
      </c>
      <c r="B26" s="20" t="s">
        <v>19</v>
      </c>
      <c r="C26" s="8" t="s">
        <v>415</v>
      </c>
      <c r="D26" s="8" t="s">
        <v>415</v>
      </c>
      <c r="E26" s="8"/>
      <c r="F26" s="8" t="s">
        <v>612</v>
      </c>
    </row>
    <row r="27" spans="1:6" s="116" customFormat="1" ht="12.75" customHeight="1" x14ac:dyDescent="0.25">
      <c r="A27" s="31" t="s">
        <v>8</v>
      </c>
      <c r="B27" s="20" t="s">
        <v>20</v>
      </c>
      <c r="C27" s="8" t="s">
        <v>415</v>
      </c>
      <c r="D27" s="8" t="s">
        <v>415</v>
      </c>
      <c r="E27" s="8"/>
      <c r="F27" s="8" t="s">
        <v>613</v>
      </c>
    </row>
    <row r="28" spans="1:6" s="116" customFormat="1" ht="12.75" customHeight="1" x14ac:dyDescent="0.25">
      <c r="A28" s="31" t="s">
        <v>8</v>
      </c>
      <c r="B28" s="20" t="s">
        <v>21</v>
      </c>
      <c r="C28" s="8" t="s">
        <v>415</v>
      </c>
      <c r="D28" s="8" t="s">
        <v>415</v>
      </c>
      <c r="E28" s="8"/>
      <c r="F28" s="8" t="s">
        <v>614</v>
      </c>
    </row>
    <row r="29" spans="1:6" s="116" customFormat="1" ht="12.75" customHeight="1" x14ac:dyDescent="0.25">
      <c r="A29" s="31" t="s">
        <v>8</v>
      </c>
      <c r="B29" s="20" t="s">
        <v>582</v>
      </c>
      <c r="C29" s="8" t="s">
        <v>415</v>
      </c>
      <c r="D29" s="8" t="s">
        <v>415</v>
      </c>
      <c r="E29" s="8"/>
      <c r="F29" s="8" t="s">
        <v>615</v>
      </c>
    </row>
    <row r="30" spans="1:6" s="116" customFormat="1" ht="12.75" customHeight="1" x14ac:dyDescent="0.25">
      <c r="A30" s="31" t="s">
        <v>8</v>
      </c>
      <c r="B30" s="20" t="s">
        <v>583</v>
      </c>
      <c r="C30" s="8" t="s">
        <v>415</v>
      </c>
      <c r="D30" s="8" t="s">
        <v>415</v>
      </c>
      <c r="E30" s="8"/>
      <c r="F30" s="8" t="s">
        <v>616</v>
      </c>
    </row>
    <row r="31" spans="1:6" s="116" customFormat="1" ht="12.75" customHeight="1" x14ac:dyDescent="0.25">
      <c r="A31" s="31" t="s">
        <v>8</v>
      </c>
      <c r="B31" s="20" t="s">
        <v>584</v>
      </c>
      <c r="C31" s="8" t="s">
        <v>415</v>
      </c>
      <c r="D31" s="8" t="s">
        <v>415</v>
      </c>
      <c r="E31" s="8"/>
      <c r="F31" s="8" t="s">
        <v>617</v>
      </c>
    </row>
    <row r="32" spans="1:6" s="116" customFormat="1" ht="12.75" customHeight="1" x14ac:dyDescent="0.25">
      <c r="A32" s="122" t="s">
        <v>799</v>
      </c>
      <c r="B32" s="124" t="s">
        <v>880</v>
      </c>
      <c r="C32" s="123" t="s">
        <v>415</v>
      </c>
      <c r="D32" s="123" t="s">
        <v>415</v>
      </c>
      <c r="E32" s="123"/>
      <c r="F32" s="123" t="s">
        <v>881</v>
      </c>
    </row>
    <row r="33" spans="1:6" s="116" customFormat="1" ht="12.75" customHeight="1" x14ac:dyDescent="0.25">
      <c r="A33" s="122" t="s">
        <v>799</v>
      </c>
      <c r="B33" s="124" t="s">
        <v>882</v>
      </c>
      <c r="C33" s="123" t="s">
        <v>415</v>
      </c>
      <c r="D33" s="123" t="s">
        <v>415</v>
      </c>
      <c r="E33" s="123"/>
      <c r="F33" s="123" t="s">
        <v>883</v>
      </c>
    </row>
    <row r="34" spans="1:6" s="116" customFormat="1" ht="12.75" customHeight="1" x14ac:dyDescent="0.25">
      <c r="A34" s="122" t="s">
        <v>799</v>
      </c>
      <c r="B34" s="124" t="s">
        <v>884</v>
      </c>
      <c r="C34" s="123" t="s">
        <v>415</v>
      </c>
      <c r="D34" s="123" t="s">
        <v>415</v>
      </c>
      <c r="E34" s="123"/>
      <c r="F34" s="123" t="s">
        <v>885</v>
      </c>
    </row>
    <row r="35" spans="1:6" s="116" customFormat="1" ht="12.75" customHeight="1" x14ac:dyDescent="0.25">
      <c r="A35" s="122" t="s">
        <v>799</v>
      </c>
      <c r="B35" s="124" t="s">
        <v>886</v>
      </c>
      <c r="C35" s="123" t="s">
        <v>415</v>
      </c>
      <c r="D35" s="123" t="s">
        <v>415</v>
      </c>
      <c r="E35" s="123"/>
      <c r="F35" s="123" t="s">
        <v>887</v>
      </c>
    </row>
    <row r="36" spans="1:6" s="116" customFormat="1" ht="12.75" customHeight="1" x14ac:dyDescent="0.25">
      <c r="A36" s="122" t="s">
        <v>799</v>
      </c>
      <c r="B36" s="124" t="s">
        <v>888</v>
      </c>
      <c r="C36" s="123" t="s">
        <v>415</v>
      </c>
      <c r="D36" s="123" t="s">
        <v>415</v>
      </c>
      <c r="E36" s="123"/>
      <c r="F36" s="123" t="s">
        <v>889</v>
      </c>
    </row>
    <row r="37" spans="1:6" s="116" customFormat="1" ht="12.75" customHeight="1" x14ac:dyDescent="0.25">
      <c r="A37" s="122" t="s">
        <v>799</v>
      </c>
      <c r="B37" s="124" t="s">
        <v>890</v>
      </c>
      <c r="C37" s="123" t="s">
        <v>415</v>
      </c>
      <c r="D37" s="123" t="s">
        <v>415</v>
      </c>
      <c r="E37" s="123"/>
      <c r="F37" s="123" t="s">
        <v>891</v>
      </c>
    </row>
    <row r="38" spans="1:6" s="116" customFormat="1" ht="12.75" customHeight="1" x14ac:dyDescent="0.25">
      <c r="A38" s="22"/>
      <c r="B38" s="19"/>
      <c r="C38" s="3"/>
      <c r="D38" s="3"/>
      <c r="E38" s="3"/>
      <c r="F38" s="3"/>
    </row>
    <row r="39" spans="1:6" s="116" customFormat="1" ht="12.75" customHeight="1" x14ac:dyDescent="0.25">
      <c r="A39" s="117"/>
      <c r="B39" s="19" t="s">
        <v>33</v>
      </c>
      <c r="C39" s="3" t="s">
        <v>415</v>
      </c>
      <c r="D39" s="3" t="s">
        <v>415</v>
      </c>
      <c r="E39" s="3"/>
      <c r="F39" s="3" t="s">
        <v>618</v>
      </c>
    </row>
    <row r="40" spans="1:6" s="116" customFormat="1" ht="12.75" customHeight="1" x14ac:dyDescent="0.25">
      <c r="A40" s="117"/>
      <c r="B40" s="19" t="s">
        <v>34</v>
      </c>
      <c r="C40" s="3" t="s">
        <v>415</v>
      </c>
      <c r="D40" s="3" t="s">
        <v>415</v>
      </c>
      <c r="E40" s="3"/>
      <c r="F40" s="3" t="s">
        <v>619</v>
      </c>
    </row>
    <row r="41" spans="1:6" s="116" customFormat="1" ht="12.75" customHeight="1" x14ac:dyDescent="0.25">
      <c r="A41" s="117"/>
      <c r="B41" s="19" t="s">
        <v>35</v>
      </c>
      <c r="C41" s="3" t="s">
        <v>415</v>
      </c>
      <c r="D41" s="3" t="s">
        <v>415</v>
      </c>
      <c r="E41" s="3"/>
      <c r="F41" s="3" t="s">
        <v>620</v>
      </c>
    </row>
    <row r="42" spans="1:6" s="116" customFormat="1" ht="12.75" customHeight="1" x14ac:dyDescent="0.25">
      <c r="A42" s="117"/>
      <c r="B42" s="19" t="s">
        <v>36</v>
      </c>
      <c r="C42" s="3" t="s">
        <v>415</v>
      </c>
      <c r="D42" s="3" t="s">
        <v>415</v>
      </c>
      <c r="E42" s="3"/>
      <c r="F42" s="3" t="s">
        <v>621</v>
      </c>
    </row>
    <row r="43" spans="1:6" s="116" customFormat="1" ht="12.75" customHeight="1" x14ac:dyDescent="0.25">
      <c r="A43" s="117"/>
      <c r="B43" s="19" t="s">
        <v>37</v>
      </c>
      <c r="C43" s="3" t="s">
        <v>415</v>
      </c>
      <c r="D43" s="3" t="s">
        <v>415</v>
      </c>
      <c r="E43" s="3"/>
      <c r="F43" s="3" t="s">
        <v>622</v>
      </c>
    </row>
    <row r="44" spans="1:6" s="116" customFormat="1" ht="12.75" customHeight="1" x14ac:dyDescent="0.25">
      <c r="A44" s="117"/>
      <c r="B44" s="3" t="s">
        <v>38</v>
      </c>
      <c r="C44" s="3" t="s">
        <v>415</v>
      </c>
      <c r="D44" s="3" t="s">
        <v>415</v>
      </c>
      <c r="E44" s="3"/>
      <c r="F44" s="104" t="s">
        <v>623</v>
      </c>
    </row>
    <row r="45" spans="1:6" s="116" customFormat="1" ht="12.75" customHeight="1" x14ac:dyDescent="0.25">
      <c r="A45" s="29"/>
      <c r="B45" s="3"/>
      <c r="C45" s="3"/>
      <c r="D45" s="3"/>
      <c r="E45" s="3"/>
      <c r="F45" s="104"/>
    </row>
    <row r="46" spans="1:6" s="116" customFormat="1" ht="12.75" customHeight="1" x14ac:dyDescent="0.25">
      <c r="A46" s="117"/>
      <c r="B46" s="19" t="s">
        <v>28</v>
      </c>
      <c r="C46" s="3" t="s">
        <v>415</v>
      </c>
      <c r="D46" s="3" t="s">
        <v>415</v>
      </c>
      <c r="E46" s="3"/>
      <c r="F46" s="3" t="s">
        <v>624</v>
      </c>
    </row>
    <row r="47" spans="1:6" s="116" customFormat="1" ht="12.75" customHeight="1" x14ac:dyDescent="0.25">
      <c r="A47" s="117"/>
      <c r="B47" s="19" t="s">
        <v>29</v>
      </c>
      <c r="C47" s="3" t="s">
        <v>415</v>
      </c>
      <c r="D47" s="3" t="s">
        <v>415</v>
      </c>
      <c r="E47" s="3"/>
      <c r="F47" s="3" t="s">
        <v>625</v>
      </c>
    </row>
    <row r="48" spans="1:6" s="116" customFormat="1" ht="12.75" customHeight="1" x14ac:dyDescent="0.25">
      <c r="A48" s="117"/>
      <c r="B48" s="19" t="s">
        <v>30</v>
      </c>
      <c r="C48" s="3" t="s">
        <v>415</v>
      </c>
      <c r="D48" s="3" t="s">
        <v>415</v>
      </c>
      <c r="E48" s="3"/>
      <c r="F48" s="3" t="s">
        <v>626</v>
      </c>
    </row>
    <row r="49" spans="1:6" s="116" customFormat="1" ht="12.75" customHeight="1" x14ac:dyDescent="0.25">
      <c r="A49" s="117"/>
      <c r="B49" s="19" t="s">
        <v>31</v>
      </c>
      <c r="C49" s="3" t="s">
        <v>415</v>
      </c>
      <c r="D49" s="3" t="s">
        <v>415</v>
      </c>
      <c r="E49" s="3"/>
      <c r="F49" s="3" t="s">
        <v>627</v>
      </c>
    </row>
    <row r="50" spans="1:6" s="116" customFormat="1" ht="12.75" customHeight="1" x14ac:dyDescent="0.25">
      <c r="A50" s="31" t="s">
        <v>8</v>
      </c>
      <c r="B50" s="20" t="s">
        <v>32</v>
      </c>
      <c r="C50" s="8" t="s">
        <v>415</v>
      </c>
      <c r="D50" s="8" t="s">
        <v>415</v>
      </c>
      <c r="E50" s="8"/>
      <c r="F50" s="8" t="s">
        <v>237</v>
      </c>
    </row>
    <row r="51" spans="1:6" s="116" customFormat="1" ht="12.75" customHeight="1" x14ac:dyDescent="0.25">
      <c r="A51" s="31" t="s">
        <v>8</v>
      </c>
      <c r="B51" s="20" t="s">
        <v>39</v>
      </c>
      <c r="C51" s="8" t="s">
        <v>415</v>
      </c>
      <c r="D51" s="8" t="s">
        <v>415</v>
      </c>
      <c r="E51" s="8"/>
      <c r="F51" s="8" t="s">
        <v>628</v>
      </c>
    </row>
    <row r="52" spans="1:6" s="116" customFormat="1" ht="12.75" customHeight="1" x14ac:dyDescent="0.25">
      <c r="A52" s="31" t="s">
        <v>8</v>
      </c>
      <c r="B52" s="20" t="s">
        <v>40</v>
      </c>
      <c r="C52" s="8" t="s">
        <v>415</v>
      </c>
      <c r="D52" s="8" t="s">
        <v>415</v>
      </c>
      <c r="E52" s="8"/>
      <c r="F52" s="8" t="s">
        <v>629</v>
      </c>
    </row>
    <row r="53" spans="1:6" s="116" customFormat="1" ht="12.75" customHeight="1" x14ac:dyDescent="0.25">
      <c r="A53" s="31" t="s">
        <v>8</v>
      </c>
      <c r="B53" s="20" t="s">
        <v>585</v>
      </c>
      <c r="C53" s="8" t="s">
        <v>415</v>
      </c>
      <c r="D53" s="8" t="s">
        <v>415</v>
      </c>
      <c r="E53" s="8"/>
      <c r="F53" s="8" t="s">
        <v>630</v>
      </c>
    </row>
    <row r="54" spans="1:6" s="116" customFormat="1" ht="12.75" customHeight="1" x14ac:dyDescent="0.25">
      <c r="A54" s="22"/>
      <c r="B54" s="19"/>
      <c r="C54" s="3"/>
      <c r="D54" s="3"/>
      <c r="E54" s="3"/>
      <c r="F54" s="3"/>
    </row>
    <row r="55" spans="1:6" s="116" customFormat="1" ht="12.75" customHeight="1" x14ac:dyDescent="0.25">
      <c r="A55" s="21"/>
      <c r="B55" s="19" t="s">
        <v>41</v>
      </c>
      <c r="C55" s="3" t="s">
        <v>415</v>
      </c>
      <c r="D55" s="3" t="s">
        <v>415</v>
      </c>
      <c r="E55" s="3"/>
      <c r="F55" s="3" t="s">
        <v>243</v>
      </c>
    </row>
    <row r="56" spans="1:6" s="116" customFormat="1" ht="12.75" customHeight="1" x14ac:dyDescent="0.25">
      <c r="A56" s="21"/>
      <c r="B56" s="19" t="s">
        <v>42</v>
      </c>
      <c r="C56" s="3" t="s">
        <v>415</v>
      </c>
      <c r="D56" s="3" t="s">
        <v>415</v>
      </c>
      <c r="E56" s="3"/>
      <c r="F56" s="3" t="s">
        <v>631</v>
      </c>
    </row>
    <row r="57" spans="1:6" s="116" customFormat="1" ht="12.75" customHeight="1" x14ac:dyDescent="0.25">
      <c r="A57" s="21"/>
      <c r="B57" s="19" t="s">
        <v>43</v>
      </c>
      <c r="C57" s="3" t="s">
        <v>415</v>
      </c>
      <c r="D57" s="3" t="s">
        <v>415</v>
      </c>
      <c r="E57" s="3"/>
      <c r="F57" s="3" t="s">
        <v>632</v>
      </c>
    </row>
    <row r="58" spans="1:6" s="116" customFormat="1" ht="12.75" customHeight="1" x14ac:dyDescent="0.25">
      <c r="A58" s="21"/>
      <c r="B58" s="19" t="s">
        <v>44</v>
      </c>
      <c r="C58" s="3" t="s">
        <v>415</v>
      </c>
      <c r="D58" s="3" t="s">
        <v>415</v>
      </c>
      <c r="E58" s="3"/>
      <c r="F58" s="3" t="s">
        <v>633</v>
      </c>
    </row>
    <row r="59" spans="1:6" s="116" customFormat="1" ht="12.75" customHeight="1" x14ac:dyDescent="0.25">
      <c r="A59" s="22"/>
      <c r="B59" s="19"/>
      <c r="C59" s="3"/>
      <c r="D59" s="3"/>
      <c r="E59" s="3"/>
      <c r="F59" s="3"/>
    </row>
    <row r="60" spans="1:6" s="116" customFormat="1" ht="12.75" customHeight="1" x14ac:dyDescent="0.25">
      <c r="A60" s="21"/>
      <c r="B60" s="19" t="s">
        <v>45</v>
      </c>
      <c r="C60" s="3" t="s">
        <v>415</v>
      </c>
      <c r="D60" s="3" t="s">
        <v>415</v>
      </c>
      <c r="E60" s="3"/>
      <c r="F60" s="3" t="s">
        <v>634</v>
      </c>
    </row>
    <row r="61" spans="1:6" s="116" customFormat="1" ht="12.75" customHeight="1" x14ac:dyDescent="0.25">
      <c r="A61" s="21"/>
      <c r="B61" s="19" t="s">
        <v>46</v>
      </c>
      <c r="C61" s="3" t="s">
        <v>415</v>
      </c>
      <c r="D61" s="3" t="s">
        <v>415</v>
      </c>
      <c r="E61" s="3"/>
      <c r="F61" s="3" t="s">
        <v>635</v>
      </c>
    </row>
    <row r="62" spans="1:6" s="116" customFormat="1" ht="12.75" customHeight="1" x14ac:dyDescent="0.25">
      <c r="A62" s="21"/>
      <c r="B62" s="19" t="s">
        <v>47</v>
      </c>
      <c r="C62" s="3" t="s">
        <v>415</v>
      </c>
      <c r="D62" s="3" t="s">
        <v>415</v>
      </c>
      <c r="E62" s="3"/>
      <c r="F62" s="3" t="s">
        <v>636</v>
      </c>
    </row>
    <row r="63" spans="1:6" s="116" customFormat="1" ht="12.75" customHeight="1" x14ac:dyDescent="0.25">
      <c r="A63" s="21"/>
      <c r="B63" s="19" t="s">
        <v>48</v>
      </c>
      <c r="C63" s="3" t="s">
        <v>415</v>
      </c>
      <c r="D63" s="3" t="s">
        <v>415</v>
      </c>
      <c r="E63" s="3"/>
      <c r="F63" s="3" t="s">
        <v>637</v>
      </c>
    </row>
    <row r="64" spans="1:6" s="116" customFormat="1" ht="12.75" customHeight="1" x14ac:dyDescent="0.25">
      <c r="A64" s="117"/>
      <c r="B64" s="19" t="s">
        <v>49</v>
      </c>
      <c r="C64" s="3" t="s">
        <v>415</v>
      </c>
      <c r="D64" s="3" t="s">
        <v>415</v>
      </c>
      <c r="E64" s="3"/>
      <c r="F64" s="3" t="s">
        <v>638</v>
      </c>
    </row>
    <row r="65" spans="1:6" s="116" customFormat="1" ht="12.75" customHeight="1" x14ac:dyDescent="0.25">
      <c r="A65" s="117"/>
      <c r="B65" s="19" t="s">
        <v>50</v>
      </c>
      <c r="C65" s="3" t="s">
        <v>415</v>
      </c>
      <c r="D65" s="3" t="s">
        <v>415</v>
      </c>
      <c r="E65" s="3"/>
      <c r="F65" s="3" t="s">
        <v>639</v>
      </c>
    </row>
    <row r="66" spans="1:6" s="116" customFormat="1" ht="12.75" customHeight="1" x14ac:dyDescent="0.25">
      <c r="A66" s="31" t="s">
        <v>8</v>
      </c>
      <c r="B66" s="20" t="s">
        <v>51</v>
      </c>
      <c r="C66" s="8" t="s">
        <v>415</v>
      </c>
      <c r="D66" s="8" t="s">
        <v>415</v>
      </c>
      <c r="E66" s="8"/>
      <c r="F66" s="8" t="s">
        <v>640</v>
      </c>
    </row>
    <row r="67" spans="1:6" s="116" customFormat="1" ht="12.75" customHeight="1" x14ac:dyDescent="0.25">
      <c r="A67" s="31" t="s">
        <v>8</v>
      </c>
      <c r="B67" s="20" t="s">
        <v>52</v>
      </c>
      <c r="C67" s="8" t="s">
        <v>415</v>
      </c>
      <c r="D67" s="8" t="s">
        <v>415</v>
      </c>
      <c r="E67" s="8"/>
      <c r="F67" s="8" t="s">
        <v>641</v>
      </c>
    </row>
    <row r="68" spans="1:6" s="116" customFormat="1" ht="12.75" customHeight="1" x14ac:dyDescent="0.25">
      <c r="A68" s="31" t="s">
        <v>8</v>
      </c>
      <c r="B68" s="20" t="s">
        <v>53</v>
      </c>
      <c r="C68" s="8" t="s">
        <v>415</v>
      </c>
      <c r="D68" s="8" t="s">
        <v>415</v>
      </c>
      <c r="E68" s="8"/>
      <c r="F68" s="8" t="s">
        <v>642</v>
      </c>
    </row>
    <row r="69" spans="1:6" s="116" customFormat="1" ht="12.75" customHeight="1" x14ac:dyDescent="0.25">
      <c r="A69" s="21"/>
      <c r="B69" s="19" t="s">
        <v>54</v>
      </c>
      <c r="C69" s="3" t="s">
        <v>415</v>
      </c>
      <c r="D69" s="3" t="s">
        <v>415</v>
      </c>
      <c r="E69" s="3"/>
      <c r="F69" s="3" t="s">
        <v>643</v>
      </c>
    </row>
    <row r="70" spans="1:6" s="116" customFormat="1" ht="12.75" customHeight="1" x14ac:dyDescent="0.25">
      <c r="A70" s="21"/>
      <c r="B70" s="19" t="s">
        <v>55</v>
      </c>
      <c r="C70" s="3" t="s">
        <v>415</v>
      </c>
      <c r="D70" s="3" t="s">
        <v>415</v>
      </c>
      <c r="E70" s="3"/>
      <c r="F70" s="3" t="s">
        <v>644</v>
      </c>
    </row>
    <row r="71" spans="1:6" s="116" customFormat="1" ht="12.75" customHeight="1" x14ac:dyDescent="0.25">
      <c r="A71" s="21"/>
      <c r="B71" s="19" t="s">
        <v>56</v>
      </c>
      <c r="C71" s="3" t="s">
        <v>415</v>
      </c>
      <c r="D71" s="3" t="s">
        <v>415</v>
      </c>
      <c r="E71" s="3"/>
      <c r="F71" s="3" t="s">
        <v>645</v>
      </c>
    </row>
    <row r="72" spans="1:6" s="116" customFormat="1" ht="12.75" customHeight="1" x14ac:dyDescent="0.25">
      <c r="A72" s="31" t="s">
        <v>8</v>
      </c>
      <c r="B72" s="35" t="s">
        <v>57</v>
      </c>
      <c r="C72" s="8" t="s">
        <v>415</v>
      </c>
      <c r="D72" s="8" t="s">
        <v>415</v>
      </c>
      <c r="E72" s="36"/>
      <c r="F72" s="36" t="s">
        <v>646</v>
      </c>
    </row>
    <row r="73" spans="1:6" s="116" customFormat="1" ht="12.75" customHeight="1" x14ac:dyDescent="0.25">
      <c r="A73" s="31" t="s">
        <v>8</v>
      </c>
      <c r="B73" s="20" t="s">
        <v>58</v>
      </c>
      <c r="C73" s="8" t="s">
        <v>415</v>
      </c>
      <c r="D73" s="8" t="s">
        <v>415</v>
      </c>
      <c r="E73" s="8"/>
      <c r="F73" s="8" t="s">
        <v>647</v>
      </c>
    </row>
    <row r="74" spans="1:6" s="116" customFormat="1" ht="12.75" customHeight="1" x14ac:dyDescent="0.25">
      <c r="A74" s="31" t="s">
        <v>8</v>
      </c>
      <c r="B74" s="20" t="s">
        <v>59</v>
      </c>
      <c r="C74" s="8" t="s">
        <v>415</v>
      </c>
      <c r="D74" s="8" t="s">
        <v>415</v>
      </c>
      <c r="E74" s="8"/>
      <c r="F74" s="8" t="s">
        <v>648</v>
      </c>
    </row>
    <row r="75" spans="1:6" s="116" customFormat="1" ht="12.75" customHeight="1" x14ac:dyDescent="0.25">
      <c r="A75" s="31" t="s">
        <v>8</v>
      </c>
      <c r="B75" s="20" t="s">
        <v>60</v>
      </c>
      <c r="C75" s="8" t="s">
        <v>415</v>
      </c>
      <c r="D75" s="8" t="s">
        <v>415</v>
      </c>
      <c r="E75" s="8"/>
      <c r="F75" s="8" t="s">
        <v>649</v>
      </c>
    </row>
    <row r="76" spans="1:6" s="116" customFormat="1" ht="12.75" customHeight="1" x14ac:dyDescent="0.25">
      <c r="A76" s="31" t="s">
        <v>8</v>
      </c>
      <c r="B76" s="20" t="s">
        <v>61</v>
      </c>
      <c r="C76" s="8" t="s">
        <v>415</v>
      </c>
      <c r="D76" s="8" t="s">
        <v>415</v>
      </c>
      <c r="E76" s="8"/>
      <c r="F76" s="8" t="s">
        <v>650</v>
      </c>
    </row>
    <row r="77" spans="1:6" ht="14.25" x14ac:dyDescent="0.2">
      <c r="A77" s="31" t="s">
        <v>8</v>
      </c>
      <c r="B77" s="20" t="s">
        <v>62</v>
      </c>
      <c r="C77" s="8" t="s">
        <v>415</v>
      </c>
      <c r="D77" s="8" t="s">
        <v>415</v>
      </c>
      <c r="E77" s="8"/>
      <c r="F77" s="8" t="s">
        <v>651</v>
      </c>
    </row>
    <row r="78" spans="1:6" ht="14.25" x14ac:dyDescent="0.2">
      <c r="A78" s="21"/>
      <c r="B78" s="119" t="s">
        <v>63</v>
      </c>
      <c r="C78" s="3" t="s">
        <v>415</v>
      </c>
      <c r="D78" s="3" t="s">
        <v>415</v>
      </c>
      <c r="E78" s="120"/>
      <c r="F78" s="120" t="s">
        <v>652</v>
      </c>
    </row>
    <row r="79" spans="1:6" ht="14.25" x14ac:dyDescent="0.2">
      <c r="A79" s="31" t="s">
        <v>8</v>
      </c>
      <c r="B79" s="20" t="s">
        <v>64</v>
      </c>
      <c r="C79" s="8" t="s">
        <v>415</v>
      </c>
      <c r="D79" s="8" t="s">
        <v>415</v>
      </c>
      <c r="E79" s="8"/>
      <c r="F79" s="8" t="s">
        <v>653</v>
      </c>
    </row>
    <row r="80" spans="1:6" ht="14.25" x14ac:dyDescent="0.2">
      <c r="A80" s="22"/>
      <c r="B80" s="19"/>
      <c r="C80" s="3"/>
      <c r="D80" s="3"/>
      <c r="E80" s="3"/>
      <c r="F80" s="3"/>
    </row>
    <row r="81" spans="1:6" ht="14.25" x14ac:dyDescent="0.2">
      <c r="A81" s="21"/>
      <c r="B81" s="19" t="s">
        <v>66</v>
      </c>
      <c r="C81" s="3" t="s">
        <v>415</v>
      </c>
      <c r="D81" s="3" t="s">
        <v>415</v>
      </c>
      <c r="E81" s="3"/>
      <c r="F81" s="3" t="s">
        <v>654</v>
      </c>
    </row>
    <row r="82" spans="1:6" s="116" customFormat="1" ht="12.75" customHeight="1" x14ac:dyDescent="0.25">
      <c r="A82" s="21"/>
      <c r="B82" s="19" t="s">
        <v>67</v>
      </c>
      <c r="C82" s="3" t="s">
        <v>415</v>
      </c>
      <c r="D82" s="3" t="s">
        <v>415</v>
      </c>
      <c r="E82" s="3"/>
      <c r="F82" s="3" t="s">
        <v>655</v>
      </c>
    </row>
    <row r="83" spans="1:6" s="116" customFormat="1" ht="12.75" customHeight="1" x14ac:dyDescent="0.25">
      <c r="A83" s="21"/>
      <c r="B83" s="3" t="s">
        <v>68</v>
      </c>
      <c r="C83" s="3" t="s">
        <v>415</v>
      </c>
      <c r="D83" s="3" t="s">
        <v>415</v>
      </c>
      <c r="E83" s="3"/>
      <c r="F83" s="104" t="s">
        <v>656</v>
      </c>
    </row>
    <row r="84" spans="1:6" ht="14.25" x14ac:dyDescent="0.2">
      <c r="A84" s="22"/>
      <c r="B84" s="3"/>
      <c r="C84" s="3"/>
      <c r="D84" s="3"/>
      <c r="E84" s="3"/>
      <c r="F84" s="104"/>
    </row>
    <row r="85" spans="1:6" ht="14.25" x14ac:dyDescent="0.2">
      <c r="A85" s="21"/>
      <c r="B85" s="3" t="s">
        <v>69</v>
      </c>
      <c r="C85" s="3" t="s">
        <v>415</v>
      </c>
      <c r="D85" s="3" t="s">
        <v>415</v>
      </c>
      <c r="E85" s="3"/>
      <c r="F85" s="104" t="s">
        <v>657</v>
      </c>
    </row>
    <row r="86" spans="1:6" s="116" customFormat="1" ht="12.75" customHeight="1" x14ac:dyDescent="0.25">
      <c r="A86" s="21"/>
      <c r="B86" s="3" t="s">
        <v>70</v>
      </c>
      <c r="C86" s="3" t="s">
        <v>415</v>
      </c>
      <c r="D86" s="3" t="s">
        <v>415</v>
      </c>
      <c r="E86" s="3"/>
      <c r="F86" s="104" t="s">
        <v>658</v>
      </c>
    </row>
    <row r="87" spans="1:6" s="116" customFormat="1" ht="12.75" customHeight="1" x14ac:dyDescent="0.25">
      <c r="A87" s="21"/>
      <c r="B87" s="3" t="s">
        <v>71</v>
      </c>
      <c r="C87" s="3" t="s">
        <v>415</v>
      </c>
      <c r="D87" s="3" t="s">
        <v>415</v>
      </c>
      <c r="E87" s="3"/>
      <c r="F87" s="104" t="s">
        <v>659</v>
      </c>
    </row>
    <row r="88" spans="1:6" s="116" customFormat="1" ht="12.75" customHeight="1" x14ac:dyDescent="0.25">
      <c r="A88" s="21"/>
      <c r="B88" s="19" t="s">
        <v>72</v>
      </c>
      <c r="C88" s="3" t="s">
        <v>415</v>
      </c>
      <c r="D88" s="3" t="s">
        <v>415</v>
      </c>
      <c r="E88" s="3"/>
      <c r="F88" s="3" t="s">
        <v>892</v>
      </c>
    </row>
    <row r="89" spans="1:6" s="116" customFormat="1" ht="12.75" customHeight="1" x14ac:dyDescent="0.25">
      <c r="A89" s="21"/>
      <c r="B89" s="19" t="s">
        <v>73</v>
      </c>
      <c r="C89" s="3" t="s">
        <v>415</v>
      </c>
      <c r="D89" s="3" t="s">
        <v>415</v>
      </c>
      <c r="E89" s="3"/>
      <c r="F89" s="3" t="s">
        <v>893</v>
      </c>
    </row>
    <row r="90" spans="1:6" s="116" customFormat="1" ht="12.75" customHeight="1" x14ac:dyDescent="0.25">
      <c r="A90" s="21"/>
      <c r="B90" s="3" t="s">
        <v>74</v>
      </c>
      <c r="C90" s="3" t="s">
        <v>415</v>
      </c>
      <c r="D90" s="3" t="s">
        <v>415</v>
      </c>
      <c r="E90" s="3"/>
      <c r="F90" s="104" t="s">
        <v>894</v>
      </c>
    </row>
    <row r="91" spans="1:6" s="116" customFormat="1" ht="12.75" customHeight="1" x14ac:dyDescent="0.25">
      <c r="A91" s="21"/>
      <c r="B91" s="3" t="s">
        <v>75</v>
      </c>
      <c r="C91" s="3" t="s">
        <v>415</v>
      </c>
      <c r="D91" s="3" t="s">
        <v>415</v>
      </c>
      <c r="E91" s="3"/>
      <c r="F91" s="104" t="s">
        <v>660</v>
      </c>
    </row>
    <row r="92" spans="1:6" s="116" customFormat="1" ht="12.75" customHeight="1" x14ac:dyDescent="0.25">
      <c r="A92" s="21"/>
      <c r="B92" s="19" t="s">
        <v>76</v>
      </c>
      <c r="C92" s="3" t="s">
        <v>415</v>
      </c>
      <c r="D92" s="3" t="s">
        <v>415</v>
      </c>
      <c r="E92" s="3"/>
      <c r="F92" s="3" t="s">
        <v>661</v>
      </c>
    </row>
    <row r="93" spans="1:6" s="116" customFormat="1" ht="12.75" customHeight="1" x14ac:dyDescent="0.25">
      <c r="A93" s="21"/>
      <c r="B93" s="19" t="s">
        <v>77</v>
      </c>
      <c r="C93" s="3" t="s">
        <v>415</v>
      </c>
      <c r="D93" s="3" t="s">
        <v>415</v>
      </c>
      <c r="E93" s="3"/>
      <c r="F93" s="3" t="s">
        <v>662</v>
      </c>
    </row>
    <row r="94" spans="1:6" s="116" customFormat="1" ht="12.75" customHeight="1" x14ac:dyDescent="0.25">
      <c r="A94" s="31" t="s">
        <v>8</v>
      </c>
      <c r="B94" s="20" t="s">
        <v>78</v>
      </c>
      <c r="C94" s="8" t="s">
        <v>415</v>
      </c>
      <c r="D94" s="8" t="s">
        <v>415</v>
      </c>
      <c r="E94" s="8"/>
      <c r="F94" s="8" t="s">
        <v>663</v>
      </c>
    </row>
    <row r="95" spans="1:6" s="116" customFormat="1" ht="12.75" customHeight="1" x14ac:dyDescent="0.25">
      <c r="A95" s="31" t="s">
        <v>8</v>
      </c>
      <c r="B95" s="20" t="s">
        <v>79</v>
      </c>
      <c r="C95" s="8" t="s">
        <v>415</v>
      </c>
      <c r="D95" s="8" t="s">
        <v>415</v>
      </c>
      <c r="E95" s="8"/>
      <c r="F95" s="8" t="s">
        <v>664</v>
      </c>
    </row>
    <row r="96" spans="1:6" s="116" customFormat="1" ht="12.75" customHeight="1" x14ac:dyDescent="0.25">
      <c r="A96" s="31" t="s">
        <v>8</v>
      </c>
      <c r="B96" s="20" t="s">
        <v>80</v>
      </c>
      <c r="C96" s="8" t="s">
        <v>415</v>
      </c>
      <c r="D96" s="8" t="s">
        <v>415</v>
      </c>
      <c r="E96" s="8"/>
      <c r="F96" s="8" t="s">
        <v>665</v>
      </c>
    </row>
    <row r="97" spans="1:6" s="116" customFormat="1" ht="12.75" customHeight="1" x14ac:dyDescent="0.25">
      <c r="A97" s="31" t="s">
        <v>8</v>
      </c>
      <c r="B97" s="20" t="s">
        <v>81</v>
      </c>
      <c r="C97" s="8" t="s">
        <v>415</v>
      </c>
      <c r="D97" s="8" t="s">
        <v>415</v>
      </c>
      <c r="E97" s="8"/>
      <c r="F97" s="8" t="s">
        <v>666</v>
      </c>
    </row>
    <row r="98" spans="1:6" s="116" customFormat="1" ht="12.75" customHeight="1" x14ac:dyDescent="0.25">
      <c r="A98" s="31" t="s">
        <v>8</v>
      </c>
      <c r="B98" s="20" t="s">
        <v>82</v>
      </c>
      <c r="C98" s="8" t="s">
        <v>415</v>
      </c>
      <c r="D98" s="8" t="s">
        <v>415</v>
      </c>
      <c r="E98" s="8"/>
      <c r="F98" s="8" t="s">
        <v>667</v>
      </c>
    </row>
    <row r="99" spans="1:6" s="116" customFormat="1" ht="12.75" customHeight="1" x14ac:dyDescent="0.25">
      <c r="A99" s="31" t="s">
        <v>8</v>
      </c>
      <c r="B99" s="20" t="s">
        <v>83</v>
      </c>
      <c r="C99" s="8" t="s">
        <v>415</v>
      </c>
      <c r="D99" s="8" t="s">
        <v>415</v>
      </c>
      <c r="E99" s="8"/>
      <c r="F99" s="8" t="s">
        <v>668</v>
      </c>
    </row>
    <row r="100" spans="1:6" s="116" customFormat="1" ht="12.75" customHeight="1" x14ac:dyDescent="0.25">
      <c r="A100" s="31" t="s">
        <v>8</v>
      </c>
      <c r="B100" s="20" t="s">
        <v>84</v>
      </c>
      <c r="C100" s="8" t="s">
        <v>415</v>
      </c>
      <c r="D100" s="8" t="s">
        <v>415</v>
      </c>
      <c r="E100" s="8"/>
      <c r="F100" s="8" t="s">
        <v>669</v>
      </c>
    </row>
    <row r="101" spans="1:6" s="116" customFormat="1" ht="12.75" customHeight="1" x14ac:dyDescent="0.25">
      <c r="A101" s="31" t="s">
        <v>8</v>
      </c>
      <c r="B101" s="20" t="s">
        <v>85</v>
      </c>
      <c r="C101" s="8" t="s">
        <v>415</v>
      </c>
      <c r="D101" s="8" t="s">
        <v>415</v>
      </c>
      <c r="E101" s="8"/>
      <c r="F101" s="8" t="s">
        <v>670</v>
      </c>
    </row>
    <row r="102" spans="1:6" s="116" customFormat="1" ht="12.75" customHeight="1" x14ac:dyDescent="0.25">
      <c r="A102" s="31" t="s">
        <v>8</v>
      </c>
      <c r="B102" s="20" t="s">
        <v>86</v>
      </c>
      <c r="C102" s="8" t="s">
        <v>415</v>
      </c>
      <c r="D102" s="8" t="s">
        <v>415</v>
      </c>
      <c r="E102" s="8"/>
      <c r="F102" s="8" t="s">
        <v>671</v>
      </c>
    </row>
    <row r="103" spans="1:6" s="116" customFormat="1" ht="12.75" customHeight="1" x14ac:dyDescent="0.25">
      <c r="A103" s="31" t="s">
        <v>8</v>
      </c>
      <c r="B103" s="20" t="s">
        <v>87</v>
      </c>
      <c r="C103" s="8" t="s">
        <v>415</v>
      </c>
      <c r="D103" s="8" t="s">
        <v>415</v>
      </c>
      <c r="E103" s="8"/>
      <c r="F103" s="8" t="s">
        <v>672</v>
      </c>
    </row>
    <row r="104" spans="1:6" s="116" customFormat="1" ht="12.75" customHeight="1" x14ac:dyDescent="0.25">
      <c r="A104" s="31" t="s">
        <v>8</v>
      </c>
      <c r="B104" s="20" t="s">
        <v>88</v>
      </c>
      <c r="C104" s="8" t="s">
        <v>415</v>
      </c>
      <c r="D104" s="8" t="s">
        <v>415</v>
      </c>
      <c r="E104" s="8"/>
      <c r="F104" s="8" t="s">
        <v>673</v>
      </c>
    </row>
    <row r="105" spans="1:6" s="116" customFormat="1" ht="12.75" customHeight="1" x14ac:dyDescent="0.25">
      <c r="A105" s="31" t="s">
        <v>8</v>
      </c>
      <c r="B105" s="20" t="s">
        <v>89</v>
      </c>
      <c r="C105" s="8" t="s">
        <v>415</v>
      </c>
      <c r="D105" s="8" t="s">
        <v>415</v>
      </c>
      <c r="E105" s="8"/>
      <c r="F105" s="8" t="s">
        <v>674</v>
      </c>
    </row>
    <row r="106" spans="1:6" s="116" customFormat="1" ht="12.75" customHeight="1" x14ac:dyDescent="0.25">
      <c r="A106" s="31" t="s">
        <v>8</v>
      </c>
      <c r="B106" s="20" t="s">
        <v>90</v>
      </c>
      <c r="C106" s="8" t="s">
        <v>415</v>
      </c>
      <c r="D106" s="8" t="s">
        <v>415</v>
      </c>
      <c r="E106" s="8"/>
      <c r="F106" s="8" t="s">
        <v>675</v>
      </c>
    </row>
    <row r="107" spans="1:6" s="116" customFormat="1" ht="12.75" customHeight="1" x14ac:dyDescent="0.25">
      <c r="A107" s="31" t="s">
        <v>8</v>
      </c>
      <c r="B107" s="20" t="s">
        <v>91</v>
      </c>
      <c r="C107" s="8" t="s">
        <v>415</v>
      </c>
      <c r="D107" s="8" t="s">
        <v>415</v>
      </c>
      <c r="E107" s="8"/>
      <c r="F107" s="8" t="s">
        <v>676</v>
      </c>
    </row>
    <row r="108" spans="1:6" ht="14.25" x14ac:dyDescent="0.2">
      <c r="A108" s="31" t="s">
        <v>8</v>
      </c>
      <c r="B108" s="20" t="s">
        <v>92</v>
      </c>
      <c r="C108" s="8" t="s">
        <v>415</v>
      </c>
      <c r="D108" s="8" t="s">
        <v>415</v>
      </c>
      <c r="E108" s="8"/>
      <c r="F108" s="8" t="s">
        <v>677</v>
      </c>
    </row>
    <row r="109" spans="1:6" s="116" customFormat="1" ht="12.75" customHeight="1" x14ac:dyDescent="0.25">
      <c r="A109" s="31" t="s">
        <v>8</v>
      </c>
      <c r="B109" s="20" t="s">
        <v>93</v>
      </c>
      <c r="C109" s="8" t="s">
        <v>415</v>
      </c>
      <c r="D109" s="8" t="s">
        <v>415</v>
      </c>
      <c r="E109" s="8"/>
      <c r="F109" s="8" t="s">
        <v>678</v>
      </c>
    </row>
    <row r="110" spans="1:6" s="116" customFormat="1" ht="12.75" customHeight="1" x14ac:dyDescent="0.25">
      <c r="A110" s="31" t="s">
        <v>8</v>
      </c>
      <c r="B110" s="20" t="s">
        <v>94</v>
      </c>
      <c r="C110" s="8" t="s">
        <v>415</v>
      </c>
      <c r="D110" s="8" t="s">
        <v>415</v>
      </c>
      <c r="E110" s="8"/>
      <c r="F110" s="8" t="s">
        <v>679</v>
      </c>
    </row>
    <row r="111" spans="1:6" s="116" customFormat="1" ht="12.75" customHeight="1" x14ac:dyDescent="0.25">
      <c r="A111" s="31" t="s">
        <v>8</v>
      </c>
      <c r="B111" s="20" t="s">
        <v>95</v>
      </c>
      <c r="C111" s="8" t="s">
        <v>415</v>
      </c>
      <c r="D111" s="8" t="s">
        <v>415</v>
      </c>
      <c r="E111" s="8"/>
      <c r="F111" s="8" t="s">
        <v>680</v>
      </c>
    </row>
    <row r="112" spans="1:6" s="116" customFormat="1" ht="12.75" customHeight="1" x14ac:dyDescent="0.25">
      <c r="A112" s="21"/>
      <c r="B112" s="19" t="s">
        <v>96</v>
      </c>
      <c r="C112" s="3" t="s">
        <v>415</v>
      </c>
      <c r="D112" s="3" t="s">
        <v>415</v>
      </c>
      <c r="E112" s="3"/>
      <c r="F112" s="3" t="s">
        <v>681</v>
      </c>
    </row>
    <row r="113" spans="1:6" s="116" customFormat="1" ht="12.75" customHeight="1" x14ac:dyDescent="0.25">
      <c r="A113" s="21"/>
      <c r="B113" s="19" t="s">
        <v>97</v>
      </c>
      <c r="C113" s="3" t="s">
        <v>415</v>
      </c>
      <c r="D113" s="3" t="s">
        <v>415</v>
      </c>
      <c r="E113" s="3"/>
      <c r="F113" s="3" t="s">
        <v>682</v>
      </c>
    </row>
    <row r="114" spans="1:6" ht="14.25" x14ac:dyDescent="0.2">
      <c r="A114" s="21"/>
      <c r="B114" s="3" t="s">
        <v>98</v>
      </c>
      <c r="C114" s="3" t="s">
        <v>415</v>
      </c>
      <c r="D114" s="3" t="s">
        <v>415</v>
      </c>
      <c r="E114" s="3"/>
      <c r="F114" s="104" t="s">
        <v>683</v>
      </c>
    </row>
    <row r="115" spans="1:6" s="116" customFormat="1" ht="12.75" customHeight="1" x14ac:dyDescent="0.25">
      <c r="A115" s="31" t="s">
        <v>8</v>
      </c>
      <c r="B115" s="20" t="s">
        <v>99</v>
      </c>
      <c r="C115" s="8" t="s">
        <v>415</v>
      </c>
      <c r="D115" s="8" t="s">
        <v>415</v>
      </c>
      <c r="E115" s="8"/>
      <c r="F115" s="8" t="s">
        <v>684</v>
      </c>
    </row>
    <row r="116" spans="1:6" s="116" customFormat="1" ht="12.75" customHeight="1" x14ac:dyDescent="0.25">
      <c r="A116" s="31" t="s">
        <v>8</v>
      </c>
      <c r="B116" s="20" t="s">
        <v>100</v>
      </c>
      <c r="C116" s="8" t="s">
        <v>415</v>
      </c>
      <c r="D116" s="8" t="s">
        <v>415</v>
      </c>
      <c r="E116" s="8"/>
      <c r="F116" s="8" t="s">
        <v>685</v>
      </c>
    </row>
    <row r="117" spans="1:6" s="116" customFormat="1" ht="12.75" customHeight="1" x14ac:dyDescent="0.25">
      <c r="A117" s="31" t="s">
        <v>8</v>
      </c>
      <c r="B117" s="20" t="s">
        <v>101</v>
      </c>
      <c r="C117" s="8" t="s">
        <v>415</v>
      </c>
      <c r="D117" s="8" t="s">
        <v>415</v>
      </c>
      <c r="E117" s="8"/>
      <c r="F117" s="8" t="s">
        <v>686</v>
      </c>
    </row>
    <row r="118" spans="1:6" s="116" customFormat="1" ht="12.75" customHeight="1" x14ac:dyDescent="0.25">
      <c r="A118" s="31" t="s">
        <v>8</v>
      </c>
      <c r="B118" s="20" t="s">
        <v>102</v>
      </c>
      <c r="C118" s="8" t="s">
        <v>415</v>
      </c>
      <c r="D118" s="8" t="s">
        <v>415</v>
      </c>
      <c r="E118" s="8"/>
      <c r="F118" s="8" t="s">
        <v>687</v>
      </c>
    </row>
    <row r="119" spans="1:6" s="116" customFormat="1" ht="12.75" customHeight="1" x14ac:dyDescent="0.25">
      <c r="A119" s="31" t="s">
        <v>8</v>
      </c>
      <c r="B119" s="20" t="s">
        <v>103</v>
      </c>
      <c r="C119" s="8" t="s">
        <v>415</v>
      </c>
      <c r="D119" s="8" t="s">
        <v>415</v>
      </c>
      <c r="E119" s="8"/>
      <c r="F119" s="8" t="s">
        <v>688</v>
      </c>
    </row>
    <row r="120" spans="1:6" s="116" customFormat="1" ht="12.75" customHeight="1" x14ac:dyDescent="0.25">
      <c r="A120" s="31" t="s">
        <v>8</v>
      </c>
      <c r="B120" s="8" t="s">
        <v>104</v>
      </c>
      <c r="C120" s="8" t="s">
        <v>415</v>
      </c>
      <c r="D120" s="8" t="s">
        <v>415</v>
      </c>
      <c r="E120" s="8"/>
      <c r="F120" s="118" t="s">
        <v>689</v>
      </c>
    </row>
    <row r="121" spans="1:6" s="116" customFormat="1" ht="12.75" customHeight="1" x14ac:dyDescent="0.25">
      <c r="A121" s="117"/>
      <c r="B121" s="19" t="s">
        <v>108</v>
      </c>
      <c r="C121" s="3" t="s">
        <v>415</v>
      </c>
      <c r="D121" s="3" t="s">
        <v>415</v>
      </c>
      <c r="E121" s="3"/>
      <c r="F121" s="3" t="s">
        <v>690</v>
      </c>
    </row>
    <row r="122" spans="1:6" s="116" customFormat="1" ht="12.75" customHeight="1" x14ac:dyDescent="0.25">
      <c r="A122" s="22"/>
      <c r="B122" s="19" t="s">
        <v>109</v>
      </c>
      <c r="C122" s="3" t="s">
        <v>415</v>
      </c>
      <c r="D122" s="3" t="s">
        <v>415</v>
      </c>
      <c r="E122" s="3"/>
      <c r="F122" s="3" t="s">
        <v>691</v>
      </c>
    </row>
    <row r="123" spans="1:6" s="116" customFormat="1" ht="12.75" customHeight="1" x14ac:dyDescent="0.25">
      <c r="A123" s="21"/>
      <c r="B123" s="19" t="s">
        <v>110</v>
      </c>
      <c r="C123" s="3" t="s">
        <v>415</v>
      </c>
      <c r="D123" s="3" t="s">
        <v>415</v>
      </c>
      <c r="E123" s="3"/>
      <c r="F123" s="3" t="s">
        <v>692</v>
      </c>
    </row>
    <row r="124" spans="1:6" s="116" customFormat="1" ht="12.75" customHeight="1" x14ac:dyDescent="0.25">
      <c r="A124" s="22"/>
      <c r="B124" s="19" t="s">
        <v>111</v>
      </c>
      <c r="C124" s="3" t="s">
        <v>415</v>
      </c>
      <c r="D124" s="3" t="s">
        <v>415</v>
      </c>
      <c r="E124" s="3"/>
      <c r="F124" s="3" t="s">
        <v>693</v>
      </c>
    </row>
    <row r="125" spans="1:6" s="116" customFormat="1" ht="12.75" customHeight="1" x14ac:dyDescent="0.25">
      <c r="A125" s="117"/>
      <c r="B125" s="19" t="s">
        <v>112</v>
      </c>
      <c r="C125" s="3" t="s">
        <v>415</v>
      </c>
      <c r="D125" s="3" t="s">
        <v>415</v>
      </c>
      <c r="E125" s="3"/>
      <c r="F125" s="3" t="s">
        <v>694</v>
      </c>
    </row>
    <row r="126" spans="1:6" s="116" customFormat="1" ht="12.75" customHeight="1" x14ac:dyDescent="0.25">
      <c r="A126" s="117"/>
      <c r="B126" s="19" t="s">
        <v>113</v>
      </c>
      <c r="C126" s="3" t="s">
        <v>415</v>
      </c>
      <c r="D126" s="3" t="s">
        <v>415</v>
      </c>
      <c r="E126" s="3"/>
      <c r="F126" s="3" t="s">
        <v>695</v>
      </c>
    </row>
    <row r="127" spans="1:6" s="116" customFormat="1" ht="12.75" customHeight="1" x14ac:dyDescent="0.25">
      <c r="A127" s="117"/>
      <c r="B127" s="19" t="s">
        <v>114</v>
      </c>
      <c r="C127" s="3" t="s">
        <v>415</v>
      </c>
      <c r="D127" s="3" t="s">
        <v>415</v>
      </c>
      <c r="E127" s="3"/>
      <c r="F127" s="3" t="s">
        <v>696</v>
      </c>
    </row>
    <row r="128" spans="1:6" s="116" customFormat="1" ht="12.75" customHeight="1" x14ac:dyDescent="0.25">
      <c r="A128" s="117"/>
      <c r="B128" s="19" t="s">
        <v>115</v>
      </c>
      <c r="C128" s="3" t="s">
        <v>415</v>
      </c>
      <c r="D128" s="3" t="s">
        <v>415</v>
      </c>
      <c r="E128" s="3"/>
      <c r="F128" s="3" t="s">
        <v>697</v>
      </c>
    </row>
    <row r="129" spans="1:6" s="116" customFormat="1" ht="12.75" customHeight="1" x14ac:dyDescent="0.25">
      <c r="A129" s="117"/>
      <c r="B129" s="19" t="s">
        <v>116</v>
      </c>
      <c r="C129" s="3" t="s">
        <v>415</v>
      </c>
      <c r="D129" s="3" t="s">
        <v>415</v>
      </c>
      <c r="E129" s="3"/>
      <c r="F129" s="3" t="s">
        <v>698</v>
      </c>
    </row>
    <row r="130" spans="1:6" s="116" customFormat="1" ht="12.75" customHeight="1" x14ac:dyDescent="0.25">
      <c r="A130" s="31" t="s">
        <v>8</v>
      </c>
      <c r="B130" s="20" t="s">
        <v>117</v>
      </c>
      <c r="C130" s="8" t="s">
        <v>415</v>
      </c>
      <c r="D130" s="8" t="s">
        <v>415</v>
      </c>
      <c r="E130" s="8"/>
      <c r="F130" s="8" t="s">
        <v>699</v>
      </c>
    </row>
    <row r="131" spans="1:6" s="116" customFormat="1" ht="12.75" customHeight="1" x14ac:dyDescent="0.25">
      <c r="A131" s="31" t="s">
        <v>8</v>
      </c>
      <c r="B131" s="20" t="s">
        <v>118</v>
      </c>
      <c r="C131" s="8" t="s">
        <v>415</v>
      </c>
      <c r="D131" s="8" t="s">
        <v>415</v>
      </c>
      <c r="E131" s="8"/>
      <c r="F131" s="8" t="s">
        <v>700</v>
      </c>
    </row>
    <row r="132" spans="1:6" s="116" customFormat="1" ht="12.75" customHeight="1" x14ac:dyDescent="0.25">
      <c r="A132" s="31" t="s">
        <v>8</v>
      </c>
      <c r="B132" s="20" t="s">
        <v>119</v>
      </c>
      <c r="C132" s="8" t="s">
        <v>415</v>
      </c>
      <c r="D132" s="8" t="s">
        <v>415</v>
      </c>
      <c r="E132" s="8"/>
      <c r="F132" s="8" t="s">
        <v>701</v>
      </c>
    </row>
    <row r="133" spans="1:6" s="116" customFormat="1" ht="12.75" customHeight="1" x14ac:dyDescent="0.25">
      <c r="A133" s="31" t="s">
        <v>8</v>
      </c>
      <c r="B133" s="20" t="s">
        <v>105</v>
      </c>
      <c r="C133" s="8" t="s">
        <v>415</v>
      </c>
      <c r="D133" s="8" t="s">
        <v>415</v>
      </c>
      <c r="E133" s="8"/>
      <c r="F133" s="8" t="s">
        <v>702</v>
      </c>
    </row>
    <row r="134" spans="1:6" s="116" customFormat="1" ht="12.75" customHeight="1" x14ac:dyDescent="0.25">
      <c r="A134" s="31" t="s">
        <v>8</v>
      </c>
      <c r="B134" s="20" t="s">
        <v>106</v>
      </c>
      <c r="C134" s="8" t="s">
        <v>415</v>
      </c>
      <c r="D134" s="8" t="s">
        <v>415</v>
      </c>
      <c r="E134" s="8"/>
      <c r="F134" s="8" t="s">
        <v>703</v>
      </c>
    </row>
    <row r="135" spans="1:6" s="116" customFormat="1" ht="12.75" customHeight="1" x14ac:dyDescent="0.25">
      <c r="A135" s="31" t="s">
        <v>8</v>
      </c>
      <c r="B135" s="20" t="s">
        <v>107</v>
      </c>
      <c r="C135" s="8" t="s">
        <v>415</v>
      </c>
      <c r="D135" s="8" t="s">
        <v>415</v>
      </c>
      <c r="E135" s="8"/>
      <c r="F135" s="8" t="s">
        <v>704</v>
      </c>
    </row>
    <row r="136" spans="1:6" s="116" customFormat="1" ht="12.75" customHeight="1" x14ac:dyDescent="0.25">
      <c r="A136" s="21"/>
      <c r="B136" s="19" t="s">
        <v>120</v>
      </c>
      <c r="C136" s="3" t="s">
        <v>415</v>
      </c>
      <c r="D136" s="3" t="s">
        <v>415</v>
      </c>
      <c r="E136" s="3"/>
      <c r="F136" s="3" t="s">
        <v>705</v>
      </c>
    </row>
    <row r="137" spans="1:6" s="116" customFormat="1" ht="12.75" customHeight="1" x14ac:dyDescent="0.25">
      <c r="A137" s="117"/>
      <c r="B137" s="19" t="s">
        <v>121</v>
      </c>
      <c r="C137" s="3" t="s">
        <v>415</v>
      </c>
      <c r="D137" s="3" t="s">
        <v>415</v>
      </c>
      <c r="E137" s="3"/>
      <c r="F137" s="3" t="s">
        <v>706</v>
      </c>
    </row>
    <row r="138" spans="1:6" s="116" customFormat="1" ht="12.75" customHeight="1" x14ac:dyDescent="0.25">
      <c r="A138" s="22"/>
      <c r="B138" s="19" t="s">
        <v>122</v>
      </c>
      <c r="C138" s="3" t="s">
        <v>415</v>
      </c>
      <c r="D138" s="3" t="s">
        <v>415</v>
      </c>
      <c r="E138" s="3"/>
      <c r="F138" s="3" t="s">
        <v>707</v>
      </c>
    </row>
    <row r="139" spans="1:6" s="116" customFormat="1" ht="12.75" customHeight="1" x14ac:dyDescent="0.25">
      <c r="A139" s="21"/>
      <c r="B139" s="19" t="s">
        <v>123</v>
      </c>
      <c r="C139" s="3" t="s">
        <v>415</v>
      </c>
      <c r="D139" s="3" t="s">
        <v>415</v>
      </c>
      <c r="E139" s="3"/>
      <c r="F139" s="3" t="s">
        <v>708</v>
      </c>
    </row>
    <row r="140" spans="1:6" ht="14.25" x14ac:dyDescent="0.2">
      <c r="A140" s="21"/>
      <c r="B140" s="19" t="s">
        <v>124</v>
      </c>
      <c r="C140" s="3" t="s">
        <v>415</v>
      </c>
      <c r="D140" s="3" t="s">
        <v>415</v>
      </c>
      <c r="E140" s="3"/>
      <c r="F140" s="3" t="s">
        <v>709</v>
      </c>
    </row>
    <row r="141" spans="1:6" ht="14.25" x14ac:dyDescent="0.2">
      <c r="A141" s="21"/>
      <c r="B141" s="19" t="s">
        <v>125</v>
      </c>
      <c r="C141" s="3" t="s">
        <v>415</v>
      </c>
      <c r="D141" s="3" t="s">
        <v>415</v>
      </c>
      <c r="E141" s="3"/>
      <c r="F141" s="3" t="s">
        <v>710</v>
      </c>
    </row>
    <row r="142" spans="1:6" ht="14.25" x14ac:dyDescent="0.2">
      <c r="A142" s="21"/>
      <c r="B142" s="19" t="s">
        <v>126</v>
      </c>
      <c r="C142" s="3" t="s">
        <v>415</v>
      </c>
      <c r="D142" s="3" t="s">
        <v>415</v>
      </c>
      <c r="E142" s="3"/>
      <c r="F142" s="3" t="s">
        <v>711</v>
      </c>
    </row>
    <row r="143" spans="1:6" ht="14.25" x14ac:dyDescent="0.2">
      <c r="A143" s="21"/>
      <c r="B143" s="19" t="s">
        <v>127</v>
      </c>
      <c r="C143" s="3" t="s">
        <v>415</v>
      </c>
      <c r="D143" s="3" t="s">
        <v>415</v>
      </c>
      <c r="E143" s="3"/>
      <c r="F143" s="3" t="s">
        <v>712</v>
      </c>
    </row>
    <row r="144" spans="1:6" s="116" customFormat="1" ht="12.75" customHeight="1" x14ac:dyDescent="0.25">
      <c r="A144" s="21"/>
      <c r="B144" s="19" t="s">
        <v>128</v>
      </c>
      <c r="C144" s="3" t="s">
        <v>415</v>
      </c>
      <c r="D144" s="3" t="s">
        <v>415</v>
      </c>
      <c r="E144" s="3"/>
      <c r="F144" s="3" t="s">
        <v>713</v>
      </c>
    </row>
    <row r="145" spans="1:6" s="116" customFormat="1" ht="12.75" customHeight="1" x14ac:dyDescent="0.25">
      <c r="A145" s="21"/>
      <c r="B145" s="19" t="s">
        <v>129</v>
      </c>
      <c r="C145" s="3" t="s">
        <v>415</v>
      </c>
      <c r="D145" s="3" t="s">
        <v>415</v>
      </c>
      <c r="E145" s="3"/>
      <c r="F145" s="3" t="s">
        <v>714</v>
      </c>
    </row>
    <row r="146" spans="1:6" ht="14.25" x14ac:dyDescent="0.2">
      <c r="A146" s="21"/>
      <c r="B146" s="3" t="s">
        <v>130</v>
      </c>
      <c r="C146" s="3" t="s">
        <v>415</v>
      </c>
      <c r="D146" s="3" t="s">
        <v>415</v>
      </c>
      <c r="E146" s="3"/>
      <c r="F146" s="104" t="s">
        <v>715</v>
      </c>
    </row>
    <row r="147" spans="1:6" ht="14.25" x14ac:dyDescent="0.2">
      <c r="A147" s="21"/>
      <c r="B147" s="3" t="s">
        <v>131</v>
      </c>
      <c r="C147" s="3" t="s">
        <v>415</v>
      </c>
      <c r="D147" s="3" t="s">
        <v>415</v>
      </c>
      <c r="E147" s="3"/>
      <c r="F147" s="104" t="s">
        <v>716</v>
      </c>
    </row>
    <row r="148" spans="1:6" s="116" customFormat="1" ht="12.75" customHeight="1" x14ac:dyDescent="0.25">
      <c r="A148" s="21"/>
      <c r="B148" s="3" t="s">
        <v>132</v>
      </c>
      <c r="C148" s="3" t="s">
        <v>415</v>
      </c>
      <c r="D148" s="3" t="s">
        <v>415</v>
      </c>
      <c r="E148" s="3"/>
      <c r="F148" s="104" t="s">
        <v>717</v>
      </c>
    </row>
    <row r="149" spans="1:6" s="116" customFormat="1" ht="12.75" customHeight="1" x14ac:dyDescent="0.25">
      <c r="A149" s="21"/>
      <c r="B149" s="3" t="s">
        <v>133</v>
      </c>
      <c r="C149" s="3" t="s">
        <v>415</v>
      </c>
      <c r="D149" s="3" t="s">
        <v>415</v>
      </c>
      <c r="E149" s="3"/>
      <c r="F149" s="104" t="s">
        <v>718</v>
      </c>
    </row>
    <row r="150" spans="1:6" s="116" customFormat="1" ht="12.75" customHeight="1" x14ac:dyDescent="0.25">
      <c r="A150" s="21"/>
      <c r="B150" s="19" t="s">
        <v>134</v>
      </c>
      <c r="C150" s="3" t="s">
        <v>415</v>
      </c>
      <c r="D150" s="3" t="s">
        <v>415</v>
      </c>
      <c r="E150" s="3"/>
      <c r="F150" s="3" t="s">
        <v>719</v>
      </c>
    </row>
    <row r="151" spans="1:6" s="116" customFormat="1" ht="12.75" customHeight="1" x14ac:dyDescent="0.25">
      <c r="A151" s="21"/>
      <c r="B151" s="19" t="s">
        <v>135</v>
      </c>
      <c r="C151" s="3" t="s">
        <v>415</v>
      </c>
      <c r="D151" s="3" t="s">
        <v>415</v>
      </c>
      <c r="E151" s="3"/>
      <c r="F151" s="3" t="s">
        <v>720</v>
      </c>
    </row>
    <row r="152" spans="1:6" s="116" customFormat="1" ht="12.75" customHeight="1" x14ac:dyDescent="0.25">
      <c r="A152" s="21"/>
      <c r="B152" s="3" t="s">
        <v>136</v>
      </c>
      <c r="C152" s="3" t="s">
        <v>415</v>
      </c>
      <c r="D152" s="3" t="s">
        <v>415</v>
      </c>
      <c r="E152" s="3"/>
      <c r="F152" s="104" t="s">
        <v>721</v>
      </c>
    </row>
    <row r="153" spans="1:6" s="116" customFormat="1" ht="12.75" customHeight="1" x14ac:dyDescent="0.25">
      <c r="A153" s="21"/>
      <c r="B153" s="3" t="s">
        <v>137</v>
      </c>
      <c r="C153" s="3" t="s">
        <v>415</v>
      </c>
      <c r="D153" s="3" t="s">
        <v>415</v>
      </c>
      <c r="E153" s="3"/>
      <c r="F153" s="104" t="s">
        <v>722</v>
      </c>
    </row>
    <row r="154" spans="1:6" s="116" customFormat="1" ht="12.75" customHeight="1" x14ac:dyDescent="0.25">
      <c r="A154" s="31" t="s">
        <v>8</v>
      </c>
      <c r="B154" s="20" t="s">
        <v>138</v>
      </c>
      <c r="C154" s="8" t="s">
        <v>415</v>
      </c>
      <c r="D154" s="8" t="s">
        <v>415</v>
      </c>
      <c r="E154" s="8"/>
      <c r="F154" s="8" t="s">
        <v>723</v>
      </c>
    </row>
    <row r="155" spans="1:6" s="116" customFormat="1" ht="12.75" customHeight="1" x14ac:dyDescent="0.25">
      <c r="A155" s="31" t="s">
        <v>8</v>
      </c>
      <c r="B155" s="20" t="s">
        <v>139</v>
      </c>
      <c r="C155" s="8" t="s">
        <v>415</v>
      </c>
      <c r="D155" s="8" t="s">
        <v>415</v>
      </c>
      <c r="E155" s="8"/>
      <c r="F155" s="8" t="s">
        <v>724</v>
      </c>
    </row>
    <row r="156" spans="1:6" s="116" customFormat="1" ht="12.75" customHeight="1" x14ac:dyDescent="0.25">
      <c r="A156" s="31" t="s">
        <v>8</v>
      </c>
      <c r="B156" s="20" t="s">
        <v>140</v>
      </c>
      <c r="C156" s="8" t="s">
        <v>415</v>
      </c>
      <c r="D156" s="8" t="s">
        <v>415</v>
      </c>
      <c r="E156" s="8"/>
      <c r="F156" s="8" t="s">
        <v>725</v>
      </c>
    </row>
    <row r="157" spans="1:6" s="116" customFormat="1" ht="12.75" customHeight="1" x14ac:dyDescent="0.25">
      <c r="A157" s="21"/>
      <c r="B157" s="19" t="s">
        <v>141</v>
      </c>
      <c r="C157" s="3" t="s">
        <v>415</v>
      </c>
      <c r="D157" s="3" t="s">
        <v>415</v>
      </c>
      <c r="E157" s="3"/>
      <c r="F157" s="3" t="s">
        <v>726</v>
      </c>
    </row>
    <row r="158" spans="1:6" s="116" customFormat="1" ht="12.75" customHeight="1" x14ac:dyDescent="0.25">
      <c r="A158" s="21"/>
      <c r="B158" s="19" t="s">
        <v>142</v>
      </c>
      <c r="C158" s="3" t="s">
        <v>415</v>
      </c>
      <c r="D158" s="3" t="s">
        <v>415</v>
      </c>
      <c r="E158" s="3"/>
      <c r="F158" s="3" t="s">
        <v>727</v>
      </c>
    </row>
    <row r="159" spans="1:6" s="116" customFormat="1" ht="12.75" customHeight="1" x14ac:dyDescent="0.25">
      <c r="A159" s="21"/>
      <c r="B159" s="19" t="s">
        <v>143</v>
      </c>
      <c r="C159" s="3" t="s">
        <v>415</v>
      </c>
      <c r="D159" s="3" t="s">
        <v>415</v>
      </c>
      <c r="E159" s="3"/>
      <c r="F159" s="3" t="s">
        <v>728</v>
      </c>
    </row>
    <row r="160" spans="1:6" s="116" customFormat="1" ht="12.75" customHeight="1" x14ac:dyDescent="0.25">
      <c r="A160" s="117"/>
      <c r="B160" s="19" t="s">
        <v>144</v>
      </c>
      <c r="C160" s="3" t="s">
        <v>415</v>
      </c>
      <c r="D160" s="3" t="s">
        <v>415</v>
      </c>
      <c r="E160" s="3"/>
      <c r="F160" s="3" t="s">
        <v>895</v>
      </c>
    </row>
    <row r="161" spans="1:6" s="116" customFormat="1" ht="12.75" customHeight="1" x14ac:dyDescent="0.25">
      <c r="A161" s="21"/>
      <c r="B161" s="19" t="s">
        <v>145</v>
      </c>
      <c r="C161" s="3" t="s">
        <v>415</v>
      </c>
      <c r="D161" s="3" t="s">
        <v>415</v>
      </c>
      <c r="E161" s="3"/>
      <c r="F161" s="3" t="s">
        <v>896</v>
      </c>
    </row>
    <row r="162" spans="1:6" s="116" customFormat="1" ht="12.75" customHeight="1" x14ac:dyDescent="0.25">
      <c r="A162" s="21"/>
      <c r="B162" s="19" t="s">
        <v>146</v>
      </c>
      <c r="C162" s="3" t="s">
        <v>415</v>
      </c>
      <c r="D162" s="3" t="s">
        <v>415</v>
      </c>
      <c r="E162" s="3"/>
      <c r="F162" s="3" t="s">
        <v>897</v>
      </c>
    </row>
    <row r="163" spans="1:6" s="116" customFormat="1" ht="12.75" customHeight="1" x14ac:dyDescent="0.25">
      <c r="A163" s="22"/>
      <c r="B163" s="19"/>
      <c r="C163" s="3"/>
      <c r="D163" s="3"/>
      <c r="E163" s="3"/>
      <c r="F163" s="3"/>
    </row>
    <row r="164" spans="1:6" s="116" customFormat="1" ht="12.75" customHeight="1" x14ac:dyDescent="0.25">
      <c r="A164" s="21"/>
      <c r="B164" s="3" t="s">
        <v>431</v>
      </c>
      <c r="C164" s="29" t="s">
        <v>426</v>
      </c>
      <c r="D164" s="29" t="s">
        <v>426</v>
      </c>
      <c r="E164" s="29"/>
      <c r="F164" s="121" t="s">
        <v>729</v>
      </c>
    </row>
    <row r="165" spans="1:6" s="116" customFormat="1" ht="12.75" customHeight="1" x14ac:dyDescent="0.25">
      <c r="A165" s="21"/>
      <c r="B165" s="3" t="s">
        <v>425</v>
      </c>
      <c r="C165" s="29" t="s">
        <v>426</v>
      </c>
      <c r="D165" s="29" t="s">
        <v>426</v>
      </c>
      <c r="E165" s="29"/>
      <c r="F165" s="121" t="s">
        <v>730</v>
      </c>
    </row>
    <row r="166" spans="1:6" s="116" customFormat="1" ht="12.75" customHeight="1" x14ac:dyDescent="0.25">
      <c r="A166" s="21"/>
      <c r="B166" s="3" t="s">
        <v>428</v>
      </c>
      <c r="C166" s="29" t="s">
        <v>426</v>
      </c>
      <c r="D166" s="29" t="s">
        <v>426</v>
      </c>
      <c r="E166" s="29"/>
      <c r="F166" s="121" t="s">
        <v>731</v>
      </c>
    </row>
    <row r="167" spans="1:6" s="116" customFormat="1" ht="12.75" customHeight="1" x14ac:dyDescent="0.25">
      <c r="A167" s="21"/>
      <c r="B167" s="3" t="s">
        <v>430</v>
      </c>
      <c r="C167" s="29" t="s">
        <v>426</v>
      </c>
      <c r="D167" s="29" t="s">
        <v>426</v>
      </c>
      <c r="E167" s="29"/>
      <c r="F167" s="121" t="s">
        <v>732</v>
      </c>
    </row>
    <row r="168" spans="1:6" s="116" customFormat="1" ht="12.75" customHeight="1" x14ac:dyDescent="0.25">
      <c r="A168" s="22"/>
      <c r="B168" s="3"/>
      <c r="C168" s="29"/>
      <c r="D168" s="29"/>
      <c r="E168" s="29"/>
      <c r="F168" s="121"/>
    </row>
    <row r="169" spans="1:6" s="116" customFormat="1" ht="12.75" customHeight="1" x14ac:dyDescent="0.25">
      <c r="A169" s="21"/>
      <c r="B169" s="19" t="s">
        <v>149</v>
      </c>
      <c r="C169" s="3" t="s">
        <v>415</v>
      </c>
      <c r="D169" s="3" t="s">
        <v>415</v>
      </c>
      <c r="E169" s="3"/>
      <c r="F169" s="3" t="s">
        <v>350</v>
      </c>
    </row>
    <row r="170" spans="1:6" s="116" customFormat="1" ht="12.75" customHeight="1" x14ac:dyDescent="0.25">
      <c r="A170" s="117"/>
      <c r="B170" s="19" t="s">
        <v>150</v>
      </c>
      <c r="C170" s="3" t="s">
        <v>415</v>
      </c>
      <c r="D170" s="3" t="s">
        <v>415</v>
      </c>
      <c r="E170" s="3"/>
      <c r="F170" s="3" t="s">
        <v>416</v>
      </c>
    </row>
    <row r="171" spans="1:6" s="116" customFormat="1" ht="12.75" customHeight="1" x14ac:dyDescent="0.25">
      <c r="A171" s="117"/>
      <c r="B171" s="19" t="s">
        <v>151</v>
      </c>
      <c r="C171" s="3" t="s">
        <v>415</v>
      </c>
      <c r="D171" s="3" t="s">
        <v>415</v>
      </c>
      <c r="E171" s="3"/>
      <c r="F171" s="3" t="s">
        <v>417</v>
      </c>
    </row>
    <row r="172" spans="1:6" s="116" customFormat="1" ht="12.75" customHeight="1" x14ac:dyDescent="0.25">
      <c r="A172" s="117"/>
      <c r="B172" s="19" t="s">
        <v>152</v>
      </c>
      <c r="C172" s="3" t="s">
        <v>415</v>
      </c>
      <c r="D172" s="3" t="s">
        <v>415</v>
      </c>
      <c r="E172" s="3"/>
      <c r="F172" s="3" t="s">
        <v>418</v>
      </c>
    </row>
    <row r="173" spans="1:6" s="116" customFormat="1" ht="12.75" customHeight="1" x14ac:dyDescent="0.25">
      <c r="A173" s="29"/>
      <c r="B173" s="19"/>
      <c r="C173" s="3"/>
      <c r="D173" s="3"/>
      <c r="E173" s="3"/>
      <c r="F173" s="3"/>
    </row>
    <row r="174" spans="1:6" ht="14.25" x14ac:dyDescent="0.2">
      <c r="A174" s="117"/>
      <c r="B174" s="19" t="s">
        <v>153</v>
      </c>
      <c r="C174" s="3" t="s">
        <v>415</v>
      </c>
      <c r="D174" s="3" t="s">
        <v>415</v>
      </c>
      <c r="E174" s="3"/>
      <c r="F174" s="3" t="s">
        <v>733</v>
      </c>
    </row>
    <row r="175" spans="1:6" s="116" customFormat="1" ht="12.75" customHeight="1" x14ac:dyDescent="0.25">
      <c r="A175" s="22"/>
      <c r="B175" s="19" t="s">
        <v>157</v>
      </c>
      <c r="C175" s="3" t="s">
        <v>415</v>
      </c>
      <c r="D175" s="3" t="s">
        <v>415</v>
      </c>
      <c r="E175" s="3"/>
      <c r="F175" s="3" t="s">
        <v>734</v>
      </c>
    </row>
    <row r="176" spans="1:6" s="116" customFormat="1" ht="12.75" customHeight="1" x14ac:dyDescent="0.25">
      <c r="A176" s="21"/>
      <c r="B176" s="19" t="s">
        <v>161</v>
      </c>
      <c r="C176" s="3" t="s">
        <v>415</v>
      </c>
      <c r="D176" s="3" t="s">
        <v>415</v>
      </c>
      <c r="E176" s="3"/>
      <c r="F176" s="3" t="s">
        <v>735</v>
      </c>
    </row>
    <row r="177" spans="1:6" s="116" customFormat="1" ht="12.75" customHeight="1" x14ac:dyDescent="0.25">
      <c r="A177" s="31" t="s">
        <v>8</v>
      </c>
      <c r="B177" s="20" t="s">
        <v>177</v>
      </c>
      <c r="C177" s="8" t="s">
        <v>415</v>
      </c>
      <c r="D177" s="8" t="s">
        <v>415</v>
      </c>
      <c r="E177" s="8"/>
      <c r="F177" s="8" t="s">
        <v>736</v>
      </c>
    </row>
    <row r="178" spans="1:6" s="116" customFormat="1" ht="12.75" customHeight="1" x14ac:dyDescent="0.25">
      <c r="A178" s="21"/>
      <c r="B178" s="19" t="s">
        <v>169</v>
      </c>
      <c r="C178" s="3" t="s">
        <v>415</v>
      </c>
      <c r="D178" s="3" t="s">
        <v>415</v>
      </c>
      <c r="E178" s="3"/>
      <c r="F178" s="3" t="s">
        <v>737</v>
      </c>
    </row>
    <row r="179" spans="1:6" s="116" customFormat="1" ht="12.75" customHeight="1" x14ac:dyDescent="0.25">
      <c r="A179" s="31" t="s">
        <v>8</v>
      </c>
      <c r="B179" s="20" t="s">
        <v>173</v>
      </c>
      <c r="C179" s="8" t="s">
        <v>415</v>
      </c>
      <c r="D179" s="8" t="s">
        <v>415</v>
      </c>
      <c r="E179" s="8"/>
      <c r="F179" s="8" t="s">
        <v>738</v>
      </c>
    </row>
    <row r="180" spans="1:6" s="116" customFormat="1" ht="12.75" customHeight="1" x14ac:dyDescent="0.25">
      <c r="A180" s="21"/>
      <c r="B180" s="19" t="s">
        <v>165</v>
      </c>
      <c r="C180" s="3" t="s">
        <v>415</v>
      </c>
      <c r="D180" s="3" t="s">
        <v>415</v>
      </c>
      <c r="E180" s="3"/>
      <c r="F180" s="3" t="s">
        <v>739</v>
      </c>
    </row>
    <row r="181" spans="1:6" s="116" customFormat="1" ht="12.75" customHeight="1" x14ac:dyDescent="0.25">
      <c r="A181" s="31" t="s">
        <v>8</v>
      </c>
      <c r="B181" s="20" t="s">
        <v>181</v>
      </c>
      <c r="C181" s="8" t="s">
        <v>415</v>
      </c>
      <c r="D181" s="8" t="s">
        <v>415</v>
      </c>
      <c r="E181" s="8"/>
      <c r="F181" s="8" t="s">
        <v>740</v>
      </c>
    </row>
    <row r="182" spans="1:6" s="116" customFormat="1" ht="12.75" customHeight="1" x14ac:dyDescent="0.25">
      <c r="A182" s="31" t="s">
        <v>8</v>
      </c>
      <c r="B182" s="20" t="s">
        <v>185</v>
      </c>
      <c r="C182" s="8" t="s">
        <v>415</v>
      </c>
      <c r="D182" s="8" t="s">
        <v>415</v>
      </c>
      <c r="E182" s="8"/>
      <c r="F182" s="8" t="s">
        <v>741</v>
      </c>
    </row>
    <row r="183" spans="1:6" s="116" customFormat="1" ht="12.75" customHeight="1" x14ac:dyDescent="0.25">
      <c r="A183" s="21"/>
      <c r="B183" s="19" t="s">
        <v>201</v>
      </c>
      <c r="C183" s="3" t="s">
        <v>415</v>
      </c>
      <c r="D183" s="3" t="s">
        <v>415</v>
      </c>
      <c r="E183" s="3"/>
      <c r="F183" s="3" t="s">
        <v>742</v>
      </c>
    </row>
    <row r="184" spans="1:6" s="116" customFormat="1" ht="12.75" customHeight="1" x14ac:dyDescent="0.25">
      <c r="A184" s="21"/>
      <c r="B184" s="19" t="s">
        <v>197</v>
      </c>
      <c r="C184" s="3" t="s">
        <v>415</v>
      </c>
      <c r="D184" s="3" t="s">
        <v>415</v>
      </c>
      <c r="E184" s="3"/>
      <c r="F184" s="3" t="s">
        <v>743</v>
      </c>
    </row>
    <row r="185" spans="1:6" s="116" customFormat="1" ht="12.75" customHeight="1" x14ac:dyDescent="0.25">
      <c r="A185" s="21"/>
      <c r="B185" s="19" t="s">
        <v>205</v>
      </c>
      <c r="C185" s="3" t="s">
        <v>415</v>
      </c>
      <c r="D185" s="3" t="s">
        <v>415</v>
      </c>
      <c r="E185" s="3"/>
      <c r="F185" s="3" t="s">
        <v>744</v>
      </c>
    </row>
    <row r="186" spans="1:6" s="116" customFormat="1" ht="12.75" customHeight="1" x14ac:dyDescent="0.25">
      <c r="A186" s="21"/>
      <c r="B186" s="19" t="s">
        <v>209</v>
      </c>
      <c r="C186" s="3" t="s">
        <v>415</v>
      </c>
      <c r="D186" s="3" t="s">
        <v>415</v>
      </c>
      <c r="E186" s="3"/>
      <c r="F186" s="3" t="s">
        <v>745</v>
      </c>
    </row>
    <row r="187" spans="1:6" s="116" customFormat="1" ht="12.75" customHeight="1" x14ac:dyDescent="0.25">
      <c r="A187" s="21"/>
      <c r="B187" s="19" t="s">
        <v>213</v>
      </c>
      <c r="C187" s="3" t="s">
        <v>415</v>
      </c>
      <c r="D187" s="3" t="s">
        <v>415</v>
      </c>
      <c r="E187" s="3"/>
      <c r="F187" s="3" t="s">
        <v>746</v>
      </c>
    </row>
    <row r="188" spans="1:6" s="116" customFormat="1" ht="12.75" customHeight="1" x14ac:dyDescent="0.25">
      <c r="A188" s="21"/>
      <c r="B188" s="3" t="s">
        <v>189</v>
      </c>
      <c r="C188" s="3" t="s">
        <v>415</v>
      </c>
      <c r="D188" s="3" t="s">
        <v>415</v>
      </c>
      <c r="E188" s="3"/>
      <c r="F188" s="104" t="s">
        <v>747</v>
      </c>
    </row>
    <row r="189" spans="1:6" s="116" customFormat="1" ht="12.75" customHeight="1" x14ac:dyDescent="0.25">
      <c r="A189" s="21"/>
      <c r="B189" s="19" t="s">
        <v>193</v>
      </c>
      <c r="C189" s="3" t="s">
        <v>415</v>
      </c>
      <c r="D189" s="3" t="s">
        <v>415</v>
      </c>
      <c r="E189" s="3"/>
      <c r="F189" s="3" t="s">
        <v>748</v>
      </c>
    </row>
    <row r="190" spans="1:6" s="116" customFormat="1" ht="12.75" customHeight="1" x14ac:dyDescent="0.25">
      <c r="A190" s="22"/>
      <c r="B190" s="19"/>
      <c r="C190" s="3"/>
      <c r="D190" s="3"/>
      <c r="E190" s="3"/>
      <c r="F190" s="3"/>
    </row>
    <row r="191" spans="1:6" s="116" customFormat="1" ht="12.75" customHeight="1" x14ac:dyDescent="0.25">
      <c r="A191" s="117"/>
      <c r="B191" s="19" t="s">
        <v>154</v>
      </c>
      <c r="C191" s="3" t="s">
        <v>415</v>
      </c>
      <c r="D191" s="3" t="s">
        <v>415</v>
      </c>
      <c r="E191" s="3"/>
      <c r="F191" s="3" t="s">
        <v>749</v>
      </c>
    </row>
    <row r="192" spans="1:6" s="116" customFormat="1" ht="12.75" customHeight="1" x14ac:dyDescent="0.25">
      <c r="A192" s="21"/>
      <c r="B192" s="19" t="s">
        <v>158</v>
      </c>
      <c r="C192" s="3" t="s">
        <v>415</v>
      </c>
      <c r="D192" s="3" t="s">
        <v>415</v>
      </c>
      <c r="E192" s="3"/>
      <c r="F192" s="3" t="s">
        <v>750</v>
      </c>
    </row>
    <row r="193" spans="1:6" s="116" customFormat="1" ht="12.75" customHeight="1" x14ac:dyDescent="0.25">
      <c r="A193" s="117"/>
      <c r="B193" s="19" t="s">
        <v>162</v>
      </c>
      <c r="C193" s="3" t="s">
        <v>415</v>
      </c>
      <c r="D193" s="3" t="s">
        <v>415</v>
      </c>
      <c r="E193" s="3"/>
      <c r="F193" s="3" t="s">
        <v>751</v>
      </c>
    </row>
    <row r="194" spans="1:6" s="116" customFormat="1" ht="12.75" customHeight="1" x14ac:dyDescent="0.25">
      <c r="A194" s="21"/>
      <c r="B194" s="19" t="s">
        <v>178</v>
      </c>
      <c r="C194" s="3" t="s">
        <v>415</v>
      </c>
      <c r="D194" s="3" t="s">
        <v>415</v>
      </c>
      <c r="E194" s="3"/>
      <c r="F194" s="3" t="s">
        <v>752</v>
      </c>
    </row>
    <row r="195" spans="1:6" s="116" customFormat="1" ht="12.75" customHeight="1" x14ac:dyDescent="0.25">
      <c r="A195" s="117"/>
      <c r="B195" s="19" t="s">
        <v>170</v>
      </c>
      <c r="C195" s="3" t="s">
        <v>415</v>
      </c>
      <c r="D195" s="3" t="s">
        <v>415</v>
      </c>
      <c r="E195" s="3"/>
      <c r="F195" s="3" t="s">
        <v>753</v>
      </c>
    </row>
    <row r="196" spans="1:6" s="116" customFormat="1" ht="12.75" customHeight="1" x14ac:dyDescent="0.25">
      <c r="A196" s="21"/>
      <c r="B196" s="19" t="s">
        <v>174</v>
      </c>
      <c r="C196" s="3" t="s">
        <v>415</v>
      </c>
      <c r="D196" s="3" t="s">
        <v>415</v>
      </c>
      <c r="E196" s="3"/>
      <c r="F196" s="3" t="s">
        <v>754</v>
      </c>
    </row>
    <row r="197" spans="1:6" s="116" customFormat="1" ht="12.75" customHeight="1" x14ac:dyDescent="0.25">
      <c r="A197" s="21"/>
      <c r="B197" s="19" t="s">
        <v>166</v>
      </c>
      <c r="C197" s="3" t="s">
        <v>415</v>
      </c>
      <c r="D197" s="3" t="s">
        <v>415</v>
      </c>
      <c r="E197" s="3"/>
      <c r="F197" s="3" t="s">
        <v>755</v>
      </c>
    </row>
    <row r="198" spans="1:6" s="116" customFormat="1" ht="12.75" customHeight="1" x14ac:dyDescent="0.25">
      <c r="A198" s="21"/>
      <c r="B198" s="19" t="s">
        <v>182</v>
      </c>
      <c r="C198" s="3" t="s">
        <v>415</v>
      </c>
      <c r="D198" s="3" t="s">
        <v>415</v>
      </c>
      <c r="E198" s="3"/>
      <c r="F198" s="3" t="s">
        <v>756</v>
      </c>
    </row>
    <row r="199" spans="1:6" s="116" customFormat="1" ht="12.75" customHeight="1" x14ac:dyDescent="0.25">
      <c r="A199" s="21"/>
      <c r="B199" s="19" t="s">
        <v>186</v>
      </c>
      <c r="C199" s="3" t="s">
        <v>415</v>
      </c>
      <c r="D199" s="3" t="s">
        <v>415</v>
      </c>
      <c r="E199" s="3"/>
      <c r="F199" s="3" t="s">
        <v>757</v>
      </c>
    </row>
    <row r="200" spans="1:6" s="116" customFormat="1" ht="12.75" customHeight="1" x14ac:dyDescent="0.25">
      <c r="A200" s="117"/>
      <c r="B200" s="19" t="s">
        <v>202</v>
      </c>
      <c r="C200" s="3" t="s">
        <v>415</v>
      </c>
      <c r="D200" s="3" t="s">
        <v>415</v>
      </c>
      <c r="E200" s="3"/>
      <c r="F200" s="3" t="s">
        <v>758</v>
      </c>
    </row>
    <row r="201" spans="1:6" s="116" customFormat="1" ht="12.75" customHeight="1" x14ac:dyDescent="0.25">
      <c r="A201" s="21"/>
      <c r="B201" s="19" t="s">
        <v>198</v>
      </c>
      <c r="C201" s="3" t="s">
        <v>415</v>
      </c>
      <c r="D201" s="3" t="s">
        <v>415</v>
      </c>
      <c r="E201" s="3"/>
      <c r="F201" s="3" t="s">
        <v>759</v>
      </c>
    </row>
    <row r="202" spans="1:6" s="116" customFormat="1" ht="12.75" customHeight="1" x14ac:dyDescent="0.25">
      <c r="A202" s="21"/>
      <c r="B202" s="19" t="s">
        <v>206</v>
      </c>
      <c r="C202" s="3" t="s">
        <v>415</v>
      </c>
      <c r="D202" s="3" t="s">
        <v>415</v>
      </c>
      <c r="E202" s="3"/>
      <c r="F202" s="3" t="s">
        <v>760</v>
      </c>
    </row>
    <row r="203" spans="1:6" s="116" customFormat="1" ht="12.75" customHeight="1" x14ac:dyDescent="0.25">
      <c r="A203" s="21"/>
      <c r="B203" s="19" t="s">
        <v>210</v>
      </c>
      <c r="C203" s="3" t="s">
        <v>415</v>
      </c>
      <c r="D203" s="3" t="s">
        <v>415</v>
      </c>
      <c r="E203" s="3"/>
      <c r="F203" s="3" t="s">
        <v>761</v>
      </c>
    </row>
    <row r="204" spans="1:6" ht="14.25" x14ac:dyDescent="0.2">
      <c r="A204" s="21"/>
      <c r="B204" s="19" t="s">
        <v>214</v>
      </c>
      <c r="C204" s="3" t="s">
        <v>415</v>
      </c>
      <c r="D204" s="3" t="s">
        <v>415</v>
      </c>
      <c r="E204" s="3"/>
      <c r="F204" s="3" t="s">
        <v>762</v>
      </c>
    </row>
    <row r="205" spans="1:6" s="116" customFormat="1" ht="12.75" customHeight="1" x14ac:dyDescent="0.25">
      <c r="A205" s="21"/>
      <c r="B205" s="19" t="s">
        <v>190</v>
      </c>
      <c r="C205" s="3" t="s">
        <v>415</v>
      </c>
      <c r="D205" s="3" t="s">
        <v>415</v>
      </c>
      <c r="E205" s="3"/>
      <c r="F205" s="3" t="s">
        <v>763</v>
      </c>
    </row>
    <row r="206" spans="1:6" s="116" customFormat="1" ht="12.75" customHeight="1" x14ac:dyDescent="0.25">
      <c r="A206" s="21"/>
      <c r="B206" s="19" t="s">
        <v>194</v>
      </c>
      <c r="C206" s="3" t="s">
        <v>415</v>
      </c>
      <c r="D206" s="3" t="s">
        <v>415</v>
      </c>
      <c r="E206" s="3"/>
      <c r="F206" s="3" t="s">
        <v>764</v>
      </c>
    </row>
    <row r="207" spans="1:6" s="116" customFormat="1" ht="12.75" customHeight="1" x14ac:dyDescent="0.25">
      <c r="A207" s="29"/>
      <c r="B207" s="19"/>
      <c r="C207" s="3"/>
      <c r="D207" s="3"/>
      <c r="E207" s="3"/>
      <c r="F207" s="3"/>
    </row>
    <row r="208" spans="1:6" s="116" customFormat="1" ht="12.75" customHeight="1" x14ac:dyDescent="0.25">
      <c r="A208" s="117"/>
      <c r="B208" s="19" t="s">
        <v>155</v>
      </c>
      <c r="C208" s="3" t="s">
        <v>415</v>
      </c>
      <c r="D208" s="3" t="s">
        <v>415</v>
      </c>
      <c r="E208" s="3"/>
      <c r="F208" s="3" t="s">
        <v>765</v>
      </c>
    </row>
    <row r="209" spans="1:6" s="116" customFormat="1" ht="12.75" customHeight="1" x14ac:dyDescent="0.25">
      <c r="A209" s="21"/>
      <c r="B209" s="3" t="s">
        <v>159</v>
      </c>
      <c r="C209" s="3" t="s">
        <v>415</v>
      </c>
      <c r="D209" s="3" t="s">
        <v>415</v>
      </c>
      <c r="E209" s="3"/>
      <c r="F209" s="104" t="s">
        <v>766</v>
      </c>
    </row>
    <row r="210" spans="1:6" s="116" customFormat="1" ht="12.75" customHeight="1" x14ac:dyDescent="0.25">
      <c r="A210" s="21"/>
      <c r="B210" s="19" t="s">
        <v>163</v>
      </c>
      <c r="C210" s="3" t="s">
        <v>415</v>
      </c>
      <c r="D210" s="3" t="s">
        <v>415</v>
      </c>
      <c r="E210" s="3"/>
      <c r="F210" s="3" t="s">
        <v>767</v>
      </c>
    </row>
    <row r="211" spans="1:6" s="24" customFormat="1" ht="12.75" customHeight="1" x14ac:dyDescent="0.25">
      <c r="A211" s="31" t="s">
        <v>8</v>
      </c>
      <c r="B211" s="20" t="s">
        <v>179</v>
      </c>
      <c r="C211" s="8" t="s">
        <v>415</v>
      </c>
      <c r="D211" s="8" t="s">
        <v>415</v>
      </c>
      <c r="E211" s="8"/>
      <c r="F211" s="8" t="s">
        <v>768</v>
      </c>
    </row>
    <row r="212" spans="1:6" s="116" customFormat="1" ht="12.75" customHeight="1" x14ac:dyDescent="0.25">
      <c r="A212" s="21"/>
      <c r="B212" s="19" t="s">
        <v>171</v>
      </c>
      <c r="C212" s="3" t="s">
        <v>415</v>
      </c>
      <c r="D212" s="3" t="s">
        <v>415</v>
      </c>
      <c r="E212" s="3"/>
      <c r="F212" s="3" t="s">
        <v>769</v>
      </c>
    </row>
    <row r="213" spans="1:6" s="116" customFormat="1" ht="12.75" customHeight="1" x14ac:dyDescent="0.25">
      <c r="A213" s="31" t="s">
        <v>8</v>
      </c>
      <c r="B213" s="20" t="s">
        <v>175</v>
      </c>
      <c r="C213" s="8" t="s">
        <v>415</v>
      </c>
      <c r="D213" s="8" t="s">
        <v>415</v>
      </c>
      <c r="E213" s="8"/>
      <c r="F213" s="8" t="s">
        <v>770</v>
      </c>
    </row>
    <row r="214" spans="1:6" s="116" customFormat="1" ht="12.75" customHeight="1" x14ac:dyDescent="0.25">
      <c r="A214" s="21"/>
      <c r="B214" s="19" t="s">
        <v>167</v>
      </c>
      <c r="C214" s="3" t="s">
        <v>415</v>
      </c>
      <c r="D214" s="3" t="s">
        <v>415</v>
      </c>
      <c r="E214" s="3"/>
      <c r="F214" s="3" t="s">
        <v>771</v>
      </c>
    </row>
    <row r="215" spans="1:6" s="116" customFormat="1" ht="12.75" customHeight="1" x14ac:dyDescent="0.25">
      <c r="A215" s="31" t="s">
        <v>8</v>
      </c>
      <c r="B215" s="20" t="s">
        <v>183</v>
      </c>
      <c r="C215" s="8" t="s">
        <v>415</v>
      </c>
      <c r="D215" s="8" t="s">
        <v>415</v>
      </c>
      <c r="E215" s="8"/>
      <c r="F215" s="8" t="s">
        <v>772</v>
      </c>
    </row>
    <row r="216" spans="1:6" s="116" customFormat="1" ht="12.75" customHeight="1" x14ac:dyDescent="0.25">
      <c r="A216" s="31" t="s">
        <v>8</v>
      </c>
      <c r="B216" s="20" t="s">
        <v>187</v>
      </c>
      <c r="C216" s="8" t="s">
        <v>415</v>
      </c>
      <c r="D216" s="8" t="s">
        <v>415</v>
      </c>
      <c r="E216" s="8"/>
      <c r="F216" s="8" t="s">
        <v>773</v>
      </c>
    </row>
    <row r="217" spans="1:6" s="116" customFormat="1" ht="12.75" customHeight="1" x14ac:dyDescent="0.25">
      <c r="A217" s="21"/>
      <c r="B217" s="19" t="s">
        <v>203</v>
      </c>
      <c r="C217" s="3" t="s">
        <v>415</v>
      </c>
      <c r="D217" s="3" t="s">
        <v>415</v>
      </c>
      <c r="E217" s="3"/>
      <c r="F217" s="3" t="s">
        <v>774</v>
      </c>
    </row>
    <row r="218" spans="1:6" s="116" customFormat="1" ht="12.75" customHeight="1" x14ac:dyDescent="0.25">
      <c r="A218" s="21"/>
      <c r="B218" s="19" t="s">
        <v>199</v>
      </c>
      <c r="C218" s="3" t="s">
        <v>415</v>
      </c>
      <c r="D218" s="3" t="s">
        <v>415</v>
      </c>
      <c r="E218" s="18"/>
      <c r="F218" s="18" t="s">
        <v>775</v>
      </c>
    </row>
    <row r="219" spans="1:6" s="116" customFormat="1" ht="12.75" customHeight="1" x14ac:dyDescent="0.25">
      <c r="A219" s="21"/>
      <c r="B219" s="19" t="s">
        <v>207</v>
      </c>
      <c r="C219" s="3" t="s">
        <v>415</v>
      </c>
      <c r="D219" s="3" t="s">
        <v>415</v>
      </c>
      <c r="E219" s="3"/>
      <c r="F219" s="3" t="s">
        <v>776</v>
      </c>
    </row>
    <row r="220" spans="1:6" s="116" customFormat="1" ht="12.75" customHeight="1" x14ac:dyDescent="0.25">
      <c r="A220" s="21"/>
      <c r="B220" s="19" t="s">
        <v>211</v>
      </c>
      <c r="C220" s="3" t="s">
        <v>415</v>
      </c>
      <c r="D220" s="3" t="s">
        <v>415</v>
      </c>
      <c r="E220" s="3"/>
      <c r="F220" s="3" t="s">
        <v>777</v>
      </c>
    </row>
    <row r="221" spans="1:6" s="116" customFormat="1" ht="12.75" customHeight="1" x14ac:dyDescent="0.25">
      <c r="A221" s="21"/>
      <c r="B221" s="19" t="s">
        <v>215</v>
      </c>
      <c r="C221" s="3" t="s">
        <v>415</v>
      </c>
      <c r="D221" s="3" t="s">
        <v>415</v>
      </c>
      <c r="E221" s="3"/>
      <c r="F221" s="3" t="s">
        <v>778</v>
      </c>
    </row>
    <row r="222" spans="1:6" s="116" customFormat="1" ht="12.75" customHeight="1" x14ac:dyDescent="0.25">
      <c r="A222" s="21"/>
      <c r="B222" s="19" t="s">
        <v>191</v>
      </c>
      <c r="C222" s="3" t="s">
        <v>415</v>
      </c>
      <c r="D222" s="3" t="s">
        <v>415</v>
      </c>
      <c r="E222" s="3"/>
      <c r="F222" s="3" t="s">
        <v>779</v>
      </c>
    </row>
    <row r="223" spans="1:6" s="116" customFormat="1" ht="12.75" customHeight="1" x14ac:dyDescent="0.25">
      <c r="A223" s="21"/>
      <c r="B223" s="19" t="s">
        <v>195</v>
      </c>
      <c r="C223" s="3" t="s">
        <v>415</v>
      </c>
      <c r="D223" s="3" t="s">
        <v>415</v>
      </c>
      <c r="E223" s="3"/>
      <c r="F223" s="3" t="s">
        <v>780</v>
      </c>
    </row>
    <row r="224" spans="1:6" s="116" customFormat="1" ht="12.75" customHeight="1" x14ac:dyDescent="0.25">
      <c r="A224" s="22"/>
      <c r="B224" s="19"/>
      <c r="C224" s="3"/>
      <c r="D224" s="3"/>
      <c r="E224" s="3"/>
      <c r="F224" s="3"/>
    </row>
    <row r="225" spans="1:6" s="116" customFormat="1" ht="12.75" customHeight="1" x14ac:dyDescent="0.25">
      <c r="A225" s="21"/>
      <c r="B225" s="19" t="s">
        <v>156</v>
      </c>
      <c r="C225" s="3" t="s">
        <v>415</v>
      </c>
      <c r="D225" s="3" t="s">
        <v>415</v>
      </c>
      <c r="E225" s="3"/>
      <c r="F225" s="3" t="s">
        <v>781</v>
      </c>
    </row>
    <row r="226" spans="1:6" s="116" customFormat="1" ht="12.75" customHeight="1" x14ac:dyDescent="0.25">
      <c r="A226" s="21"/>
      <c r="B226" s="19" t="s">
        <v>160</v>
      </c>
      <c r="C226" s="3" t="s">
        <v>415</v>
      </c>
      <c r="D226" s="3" t="s">
        <v>415</v>
      </c>
      <c r="E226" s="3"/>
      <c r="F226" s="3" t="s">
        <v>782</v>
      </c>
    </row>
    <row r="227" spans="1:6" s="116" customFormat="1" ht="12.75" customHeight="1" x14ac:dyDescent="0.25">
      <c r="A227" s="21"/>
      <c r="B227" s="19" t="s">
        <v>164</v>
      </c>
      <c r="C227" s="3" t="s">
        <v>415</v>
      </c>
      <c r="D227" s="3" t="s">
        <v>415</v>
      </c>
      <c r="E227" s="3"/>
      <c r="F227" s="3" t="s">
        <v>783</v>
      </c>
    </row>
    <row r="228" spans="1:6" s="116" customFormat="1" ht="12.75" customHeight="1" x14ac:dyDescent="0.25">
      <c r="A228" s="31" t="s">
        <v>8</v>
      </c>
      <c r="B228" s="20" t="s">
        <v>180</v>
      </c>
      <c r="C228" s="8" t="s">
        <v>415</v>
      </c>
      <c r="D228" s="8" t="s">
        <v>415</v>
      </c>
      <c r="E228" s="8"/>
      <c r="F228" s="8" t="s">
        <v>784</v>
      </c>
    </row>
    <row r="229" spans="1:6" s="116" customFormat="1" ht="12.75" customHeight="1" x14ac:dyDescent="0.25">
      <c r="A229" s="21"/>
      <c r="B229" s="19" t="s">
        <v>172</v>
      </c>
      <c r="C229" s="3" t="s">
        <v>415</v>
      </c>
      <c r="D229" s="3" t="s">
        <v>415</v>
      </c>
      <c r="E229" s="3"/>
      <c r="F229" s="3" t="s">
        <v>785</v>
      </c>
    </row>
    <row r="230" spans="1:6" s="116" customFormat="1" ht="12.75" customHeight="1" x14ac:dyDescent="0.25">
      <c r="A230" s="31" t="s">
        <v>8</v>
      </c>
      <c r="B230" s="20" t="s">
        <v>176</v>
      </c>
      <c r="C230" s="8" t="s">
        <v>415</v>
      </c>
      <c r="D230" s="8" t="s">
        <v>415</v>
      </c>
      <c r="E230" s="8"/>
      <c r="F230" s="8" t="s">
        <v>786</v>
      </c>
    </row>
    <row r="231" spans="1:6" s="116" customFormat="1" ht="12.75" customHeight="1" x14ac:dyDescent="0.25">
      <c r="A231" s="21"/>
      <c r="B231" s="19" t="s">
        <v>168</v>
      </c>
      <c r="C231" s="3" t="s">
        <v>415</v>
      </c>
      <c r="D231" s="3" t="s">
        <v>415</v>
      </c>
      <c r="E231" s="3"/>
      <c r="F231" s="3" t="s">
        <v>787</v>
      </c>
    </row>
    <row r="232" spans="1:6" s="116" customFormat="1" ht="12.75" customHeight="1" x14ac:dyDescent="0.25">
      <c r="A232" s="31" t="s">
        <v>8</v>
      </c>
      <c r="B232" s="20" t="s">
        <v>184</v>
      </c>
      <c r="C232" s="8" t="s">
        <v>415</v>
      </c>
      <c r="D232" s="8" t="s">
        <v>415</v>
      </c>
      <c r="E232" s="8"/>
      <c r="F232" s="8" t="s">
        <v>788</v>
      </c>
    </row>
    <row r="233" spans="1:6" s="116" customFormat="1" ht="12.75" customHeight="1" x14ac:dyDescent="0.25">
      <c r="A233" s="31" t="s">
        <v>8</v>
      </c>
      <c r="B233" s="20" t="s">
        <v>188</v>
      </c>
      <c r="C233" s="8" t="s">
        <v>415</v>
      </c>
      <c r="D233" s="8" t="s">
        <v>415</v>
      </c>
      <c r="E233" s="8"/>
      <c r="F233" s="8" t="s">
        <v>789</v>
      </c>
    </row>
    <row r="234" spans="1:6" s="116" customFormat="1" ht="12.75" customHeight="1" x14ac:dyDescent="0.25">
      <c r="A234" s="117"/>
      <c r="B234" s="19" t="s">
        <v>204</v>
      </c>
      <c r="C234" s="3" t="s">
        <v>415</v>
      </c>
      <c r="D234" s="3" t="s">
        <v>415</v>
      </c>
      <c r="E234" s="3"/>
      <c r="F234" s="3" t="s">
        <v>790</v>
      </c>
    </row>
    <row r="235" spans="1:6" ht="12.75" customHeight="1" x14ac:dyDescent="0.2">
      <c r="A235" s="21"/>
      <c r="B235" s="19" t="s">
        <v>200</v>
      </c>
      <c r="C235" s="3" t="s">
        <v>415</v>
      </c>
      <c r="D235" s="3" t="s">
        <v>415</v>
      </c>
      <c r="E235" s="18"/>
      <c r="F235" s="18" t="s">
        <v>791</v>
      </c>
    </row>
    <row r="236" spans="1:6" ht="12.75" customHeight="1" x14ac:dyDescent="0.2">
      <c r="A236" s="21"/>
      <c r="B236" s="19" t="s">
        <v>208</v>
      </c>
      <c r="C236" s="3" t="s">
        <v>415</v>
      </c>
      <c r="D236" s="3" t="s">
        <v>415</v>
      </c>
      <c r="E236" s="3"/>
      <c r="F236" s="3" t="s">
        <v>792</v>
      </c>
    </row>
    <row r="237" spans="1:6" ht="12.75" customHeight="1" x14ac:dyDescent="0.2">
      <c r="A237" s="21"/>
      <c r="B237" s="19" t="s">
        <v>212</v>
      </c>
      <c r="C237" s="3" t="s">
        <v>415</v>
      </c>
      <c r="D237" s="3" t="s">
        <v>415</v>
      </c>
      <c r="E237" s="3"/>
      <c r="F237" s="3" t="s">
        <v>793</v>
      </c>
    </row>
    <row r="238" spans="1:6" ht="12.75" customHeight="1" x14ac:dyDescent="0.2">
      <c r="A238" s="21"/>
      <c r="B238" s="19" t="s">
        <v>216</v>
      </c>
      <c r="C238" s="3" t="s">
        <v>415</v>
      </c>
      <c r="D238" s="3" t="s">
        <v>415</v>
      </c>
      <c r="E238" s="3"/>
      <c r="F238" s="3" t="s">
        <v>794</v>
      </c>
    </row>
    <row r="239" spans="1:6" ht="12.75" customHeight="1" x14ac:dyDescent="0.2">
      <c r="A239" s="21"/>
      <c r="B239" s="19" t="s">
        <v>192</v>
      </c>
      <c r="C239" s="3" t="s">
        <v>415</v>
      </c>
      <c r="D239" s="3" t="s">
        <v>415</v>
      </c>
      <c r="E239" s="3"/>
      <c r="F239" s="3" t="s">
        <v>795</v>
      </c>
    </row>
    <row r="240" spans="1:6" ht="12.75" customHeight="1" x14ac:dyDescent="0.2">
      <c r="A240" s="21"/>
      <c r="B240" s="19" t="s">
        <v>196</v>
      </c>
      <c r="C240" s="3" t="s">
        <v>415</v>
      </c>
      <c r="D240" s="3" t="s">
        <v>415</v>
      </c>
      <c r="E240" s="3"/>
      <c r="F240" s="3" t="s">
        <v>796</v>
      </c>
    </row>
    <row r="242" spans="1:6" ht="12.75" customHeight="1" x14ac:dyDescent="0.2">
      <c r="A242" s="17"/>
      <c r="B242" s="12" t="s">
        <v>499</v>
      </c>
      <c r="C242" s="7"/>
      <c r="D242" s="7"/>
      <c r="E242" s="7"/>
      <c r="F242" s="7"/>
    </row>
    <row r="243" spans="1:6" ht="12.75" customHeight="1" x14ac:dyDescent="0.2">
      <c r="A243" s="21"/>
      <c r="B243" s="3" t="s">
        <v>498</v>
      </c>
      <c r="C243" s="3" t="s">
        <v>797</v>
      </c>
      <c r="D243" s="3" t="s">
        <v>797</v>
      </c>
      <c r="E243" s="3"/>
      <c r="F243" s="104" t="s">
        <v>798</v>
      </c>
    </row>
    <row r="244" spans="1:6" ht="12.75" customHeight="1" x14ac:dyDescent="0.2">
      <c r="A244" s="21"/>
      <c r="B244" s="3" t="s">
        <v>496</v>
      </c>
      <c r="C244" s="3" t="s">
        <v>797</v>
      </c>
      <c r="D244" s="3" t="s">
        <v>797</v>
      </c>
      <c r="E244" s="3"/>
      <c r="F244" s="104" t="s">
        <v>495</v>
      </c>
    </row>
    <row r="245" spans="1:6" ht="12.75" customHeight="1" x14ac:dyDescent="0.2">
      <c r="A245" s="21"/>
      <c r="B245" s="3" t="s">
        <v>586</v>
      </c>
      <c r="C245" s="3" t="s">
        <v>797</v>
      </c>
      <c r="D245" s="3" t="s">
        <v>797</v>
      </c>
      <c r="E245" s="3"/>
      <c r="F245" s="104" t="s">
        <v>898</v>
      </c>
    </row>
    <row r="246" spans="1:6" ht="12.75" customHeight="1" x14ac:dyDescent="0.2">
      <c r="A246" s="21"/>
      <c r="B246" s="3" t="s">
        <v>494</v>
      </c>
      <c r="C246" s="3" t="s">
        <v>797</v>
      </c>
      <c r="D246" s="3" t="s">
        <v>797</v>
      </c>
      <c r="E246" s="3"/>
      <c r="F246" s="104" t="s">
        <v>800</v>
      </c>
    </row>
    <row r="247" spans="1:6" ht="12.75" customHeight="1" x14ac:dyDescent="0.2">
      <c r="A247" s="21"/>
      <c r="B247" s="3" t="s">
        <v>492</v>
      </c>
      <c r="C247" s="3" t="s">
        <v>797</v>
      </c>
      <c r="D247" s="3" t="s">
        <v>797</v>
      </c>
      <c r="E247" s="3"/>
      <c r="F247" s="104" t="s">
        <v>491</v>
      </c>
    </row>
    <row r="248" spans="1:6" ht="12.75" customHeight="1" x14ac:dyDescent="0.2">
      <c r="A248" s="21"/>
      <c r="B248" s="19" t="s">
        <v>490</v>
      </c>
      <c r="C248" s="3" t="s">
        <v>797</v>
      </c>
      <c r="D248" s="3" t="s">
        <v>797</v>
      </c>
      <c r="E248" s="3"/>
      <c r="F248" s="3" t="s">
        <v>489</v>
      </c>
    </row>
    <row r="249" spans="1:6" ht="12.75" customHeight="1" x14ac:dyDescent="0.2">
      <c r="A249" s="21"/>
      <c r="B249" s="3" t="s">
        <v>488</v>
      </c>
      <c r="C249" s="3" t="s">
        <v>797</v>
      </c>
      <c r="D249" s="3" t="s">
        <v>797</v>
      </c>
      <c r="E249" s="3"/>
      <c r="F249" s="104" t="s">
        <v>487</v>
      </c>
    </row>
    <row r="250" spans="1:6" ht="12.75" customHeight="1" x14ac:dyDescent="0.2">
      <c r="A250" s="21"/>
      <c r="B250" s="19" t="s">
        <v>486</v>
      </c>
      <c r="C250" s="3" t="s">
        <v>797</v>
      </c>
      <c r="D250" s="3" t="s">
        <v>797</v>
      </c>
      <c r="E250" s="3"/>
      <c r="F250" s="3" t="s">
        <v>485</v>
      </c>
    </row>
    <row r="251" spans="1:6" ht="12.75" customHeight="1" x14ac:dyDescent="0.2">
      <c r="A251" s="21"/>
      <c r="B251" s="3" t="s">
        <v>484</v>
      </c>
      <c r="C251" s="3" t="s">
        <v>797</v>
      </c>
      <c r="D251" s="3" t="s">
        <v>797</v>
      </c>
      <c r="E251" s="3"/>
      <c r="F251" s="104" t="s">
        <v>483</v>
      </c>
    </row>
    <row r="252" spans="1:6" ht="12.75" customHeight="1" x14ac:dyDescent="0.2">
      <c r="A252" s="21"/>
      <c r="B252" s="19" t="s">
        <v>482</v>
      </c>
      <c r="C252" s="3" t="s">
        <v>797</v>
      </c>
      <c r="D252" s="3" t="s">
        <v>797</v>
      </c>
      <c r="E252" s="3"/>
      <c r="F252" s="3" t="s">
        <v>481</v>
      </c>
    </row>
    <row r="253" spans="1:6" ht="12.75" customHeight="1" x14ac:dyDescent="0.2">
      <c r="A253" s="21"/>
      <c r="B253" s="3" t="s">
        <v>480</v>
      </c>
      <c r="C253" s="3" t="s">
        <v>797</v>
      </c>
      <c r="D253" s="3" t="s">
        <v>797</v>
      </c>
      <c r="E253" s="3"/>
      <c r="F253" s="104" t="s">
        <v>479</v>
      </c>
    </row>
    <row r="254" spans="1:6" ht="12.75" customHeight="1" x14ac:dyDescent="0.2">
      <c r="A254" s="117"/>
      <c r="B254" s="19" t="s">
        <v>478</v>
      </c>
      <c r="C254" s="3" t="s">
        <v>797</v>
      </c>
      <c r="D254" s="3" t="s">
        <v>797</v>
      </c>
      <c r="E254" s="3"/>
      <c r="F254" s="3" t="s">
        <v>477</v>
      </c>
    </row>
    <row r="255" spans="1:6" ht="12.75" customHeight="1" x14ac:dyDescent="0.2">
      <c r="A255" s="29"/>
      <c r="B255" s="19"/>
      <c r="C255" s="3"/>
      <c r="D255" s="3"/>
      <c r="E255" s="3"/>
      <c r="F255" s="3"/>
    </row>
    <row r="256" spans="1:6" ht="12.75" customHeight="1" x14ac:dyDescent="0.2">
      <c r="A256" s="21"/>
      <c r="B256" s="19" t="s">
        <v>476</v>
      </c>
      <c r="C256" s="3" t="s">
        <v>797</v>
      </c>
      <c r="D256" s="3" t="s">
        <v>797</v>
      </c>
      <c r="E256" s="3"/>
      <c r="F256" s="3" t="s">
        <v>801</v>
      </c>
    </row>
    <row r="257" spans="1:6" ht="12.75" customHeight="1" x14ac:dyDescent="0.2">
      <c r="A257" s="117"/>
      <c r="B257" s="19" t="s">
        <v>474</v>
      </c>
      <c r="C257" s="3" t="s">
        <v>797</v>
      </c>
      <c r="D257" s="3" t="s">
        <v>797</v>
      </c>
      <c r="E257" s="3"/>
      <c r="F257" s="3" t="s">
        <v>802</v>
      </c>
    </row>
    <row r="258" spans="1:6" ht="12.75" customHeight="1" x14ac:dyDescent="0.2">
      <c r="A258" s="21"/>
      <c r="B258" s="19" t="s">
        <v>472</v>
      </c>
      <c r="C258" s="3" t="s">
        <v>797</v>
      </c>
      <c r="D258" s="3" t="s">
        <v>797</v>
      </c>
      <c r="E258" s="3"/>
      <c r="F258" s="3" t="s">
        <v>803</v>
      </c>
    </row>
    <row r="259" spans="1:6" ht="12.75" customHeight="1" x14ac:dyDescent="0.2">
      <c r="A259" s="21"/>
      <c r="B259" s="19" t="s">
        <v>470</v>
      </c>
      <c r="C259" s="3" t="s">
        <v>797</v>
      </c>
      <c r="D259" s="3" t="s">
        <v>797</v>
      </c>
      <c r="E259" s="3"/>
      <c r="F259" s="3" t="s">
        <v>804</v>
      </c>
    </row>
    <row r="260" spans="1:6" ht="12.75" customHeight="1" x14ac:dyDescent="0.2">
      <c r="A260" s="21"/>
      <c r="B260" s="19" t="s">
        <v>468</v>
      </c>
      <c r="C260" s="3" t="s">
        <v>797</v>
      </c>
      <c r="D260" s="3" t="s">
        <v>797</v>
      </c>
      <c r="E260" s="3"/>
      <c r="F260" s="3" t="s">
        <v>805</v>
      </c>
    </row>
    <row r="261" spans="1:6" ht="12.75" customHeight="1" x14ac:dyDescent="0.2">
      <c r="A261" s="21"/>
      <c r="B261" s="19" t="s">
        <v>466</v>
      </c>
      <c r="C261" s="3" t="s">
        <v>797</v>
      </c>
      <c r="D261" s="3" t="s">
        <v>797</v>
      </c>
      <c r="E261" s="3"/>
      <c r="F261" s="3" t="s">
        <v>806</v>
      </c>
    </row>
    <row r="262" spans="1:6" ht="12.75" customHeight="1" x14ac:dyDescent="0.2">
      <c r="A262" s="21"/>
      <c r="B262" s="19" t="s">
        <v>464</v>
      </c>
      <c r="C262" s="3" t="s">
        <v>797</v>
      </c>
      <c r="D262" s="3" t="s">
        <v>797</v>
      </c>
      <c r="E262" s="3"/>
      <c r="F262" s="3" t="s">
        <v>807</v>
      </c>
    </row>
    <row r="263" spans="1:6" ht="12.75" customHeight="1" x14ac:dyDescent="0.2">
      <c r="A263" s="21"/>
      <c r="B263" s="3" t="s">
        <v>462</v>
      </c>
      <c r="C263" s="3" t="s">
        <v>797</v>
      </c>
      <c r="D263" s="3" t="s">
        <v>797</v>
      </c>
      <c r="E263" s="3"/>
      <c r="F263" s="104" t="s">
        <v>808</v>
      </c>
    </row>
    <row r="264" spans="1:6" ht="12.75" customHeight="1" x14ac:dyDescent="0.2">
      <c r="A264" s="21"/>
      <c r="B264" s="19" t="s">
        <v>460</v>
      </c>
      <c r="C264" s="3" t="s">
        <v>797</v>
      </c>
      <c r="D264" s="3" t="s">
        <v>797</v>
      </c>
      <c r="E264" s="3"/>
      <c r="F264" s="3" t="s">
        <v>809</v>
      </c>
    </row>
    <row r="265" spans="1:6" ht="12.75" customHeight="1" x14ac:dyDescent="0.2">
      <c r="A265" s="21"/>
      <c r="B265" s="19" t="s">
        <v>458</v>
      </c>
      <c r="C265" s="3" t="s">
        <v>797</v>
      </c>
      <c r="D265" s="3" t="s">
        <v>797</v>
      </c>
      <c r="E265" s="3"/>
      <c r="F265" s="3" t="s">
        <v>810</v>
      </c>
    </row>
    <row r="266" spans="1:6" ht="12.75" customHeight="1" x14ac:dyDescent="0.2">
      <c r="A266" s="21"/>
      <c r="B266" s="19" t="s">
        <v>456</v>
      </c>
      <c r="C266" s="3" t="s">
        <v>797</v>
      </c>
      <c r="D266" s="3" t="s">
        <v>797</v>
      </c>
      <c r="E266" s="3"/>
      <c r="F266" s="3" t="s">
        <v>811</v>
      </c>
    </row>
    <row r="267" spans="1:6" ht="12.75" customHeight="1" x14ac:dyDescent="0.2">
      <c r="A267" s="21"/>
      <c r="B267" s="19" t="s">
        <v>454</v>
      </c>
      <c r="C267" s="3" t="s">
        <v>797</v>
      </c>
      <c r="D267" s="3" t="s">
        <v>797</v>
      </c>
      <c r="E267" s="3"/>
      <c r="F267" s="3" t="s">
        <v>812</v>
      </c>
    </row>
    <row r="268" spans="1:6" ht="12.75" customHeight="1" x14ac:dyDescent="0.2">
      <c r="A268" s="21"/>
      <c r="B268" s="19" t="s">
        <v>452</v>
      </c>
      <c r="C268" s="3" t="s">
        <v>797</v>
      </c>
      <c r="D268" s="3" t="s">
        <v>797</v>
      </c>
      <c r="E268" s="3"/>
      <c r="F268" s="3" t="s">
        <v>813</v>
      </c>
    </row>
    <row r="269" spans="1:6" ht="12.75" customHeight="1" x14ac:dyDescent="0.2">
      <c r="A269" s="21"/>
      <c r="B269" s="19" t="s">
        <v>450</v>
      </c>
      <c r="C269" s="3" t="s">
        <v>797</v>
      </c>
      <c r="D269" s="3" t="s">
        <v>797</v>
      </c>
      <c r="E269" s="3"/>
      <c r="F269" s="3" t="s">
        <v>814</v>
      </c>
    </row>
    <row r="270" spans="1:6" ht="12.75" customHeight="1" x14ac:dyDescent="0.2">
      <c r="A270" s="21"/>
      <c r="B270" s="19" t="s">
        <v>448</v>
      </c>
      <c r="C270" s="3" t="s">
        <v>797</v>
      </c>
      <c r="D270" s="3" t="s">
        <v>797</v>
      </c>
      <c r="E270" s="3"/>
      <c r="F270" s="3" t="s">
        <v>815</v>
      </c>
    </row>
    <row r="271" spans="1:6" ht="12.75" customHeight="1" x14ac:dyDescent="0.2">
      <c r="A271" s="31" t="s">
        <v>8</v>
      </c>
      <c r="B271" s="20" t="s">
        <v>446</v>
      </c>
      <c r="C271" s="8" t="s">
        <v>797</v>
      </c>
      <c r="D271" s="8" t="s">
        <v>797</v>
      </c>
      <c r="E271" s="8"/>
      <c r="F271" s="8" t="s">
        <v>816</v>
      </c>
    </row>
    <row r="272" spans="1:6" ht="12.75" customHeight="1" x14ac:dyDescent="0.2">
      <c r="A272" s="31" t="s">
        <v>8</v>
      </c>
      <c r="B272" s="20" t="s">
        <v>444</v>
      </c>
      <c r="C272" s="8" t="s">
        <v>797</v>
      </c>
      <c r="D272" s="8" t="s">
        <v>797</v>
      </c>
      <c r="E272" s="8"/>
      <c r="F272" s="8" t="s">
        <v>817</v>
      </c>
    </row>
    <row r="273" spans="1:6" ht="12.75" customHeight="1" x14ac:dyDescent="0.2">
      <c r="A273" s="31" t="s">
        <v>8</v>
      </c>
      <c r="B273" s="20" t="s">
        <v>442</v>
      </c>
      <c r="C273" s="8" t="s">
        <v>797</v>
      </c>
      <c r="D273" s="8" t="s">
        <v>797</v>
      </c>
      <c r="E273" s="8"/>
      <c r="F273" s="8" t="s">
        <v>818</v>
      </c>
    </row>
    <row r="274" spans="1:6" ht="12.75" customHeight="1" x14ac:dyDescent="0.2">
      <c r="A274" s="31" t="s">
        <v>8</v>
      </c>
      <c r="B274" s="20" t="s">
        <v>578</v>
      </c>
      <c r="C274" s="8" t="s">
        <v>797</v>
      </c>
      <c r="D274" s="8" t="s">
        <v>797</v>
      </c>
      <c r="E274" s="8"/>
      <c r="F274" s="8" t="s">
        <v>899</v>
      </c>
    </row>
    <row r="275" spans="1:6" ht="12.75" customHeight="1" x14ac:dyDescent="0.2">
      <c r="A275" s="31" t="s">
        <v>8</v>
      </c>
      <c r="B275" s="20" t="s">
        <v>579</v>
      </c>
      <c r="C275" s="8" t="s">
        <v>797</v>
      </c>
      <c r="D275" s="8" t="s">
        <v>797</v>
      </c>
      <c r="E275" s="8"/>
      <c r="F275" s="8" t="s">
        <v>900</v>
      </c>
    </row>
    <row r="276" spans="1:6" ht="12.75" customHeight="1" x14ac:dyDescent="0.2">
      <c r="A276" s="31" t="s">
        <v>8</v>
      </c>
      <c r="B276" s="8" t="s">
        <v>580</v>
      </c>
      <c r="C276" s="8" t="s">
        <v>797</v>
      </c>
      <c r="D276" s="8" t="s">
        <v>797</v>
      </c>
      <c r="E276" s="8"/>
      <c r="F276" s="118" t="s">
        <v>901</v>
      </c>
    </row>
    <row r="277" spans="1:6" ht="12.75" customHeight="1" x14ac:dyDescent="0.2">
      <c r="A277" s="31" t="s">
        <v>8</v>
      </c>
      <c r="B277" s="20" t="s">
        <v>440</v>
      </c>
      <c r="C277" s="8" t="s">
        <v>797</v>
      </c>
      <c r="D277" s="8" t="s">
        <v>797</v>
      </c>
      <c r="E277" s="8"/>
      <c r="F277" s="8" t="s">
        <v>819</v>
      </c>
    </row>
    <row r="278" spans="1:6" ht="12.75" customHeight="1" x14ac:dyDescent="0.2">
      <c r="A278" s="31" t="s">
        <v>8</v>
      </c>
      <c r="B278" s="20" t="s">
        <v>438</v>
      </c>
      <c r="C278" s="8" t="s">
        <v>797</v>
      </c>
      <c r="D278" s="8" t="s">
        <v>797</v>
      </c>
      <c r="E278" s="8"/>
      <c r="F278" s="8" t="s">
        <v>820</v>
      </c>
    </row>
    <row r="279" spans="1:6" ht="12.75" customHeight="1" x14ac:dyDescent="0.2">
      <c r="A279" s="31" t="s">
        <v>8</v>
      </c>
      <c r="B279" s="8" t="s">
        <v>436</v>
      </c>
      <c r="C279" s="8" t="s">
        <v>797</v>
      </c>
      <c r="D279" s="8" t="s">
        <v>797</v>
      </c>
      <c r="E279" s="8"/>
      <c r="F279" s="118" t="s">
        <v>821</v>
      </c>
    </row>
    <row r="280" spans="1:6" ht="12.75" customHeight="1" x14ac:dyDescent="0.2">
      <c r="A280" s="21"/>
      <c r="B280" s="19" t="s">
        <v>552</v>
      </c>
      <c r="C280" s="3" t="s">
        <v>797</v>
      </c>
      <c r="D280" s="3" t="s">
        <v>797</v>
      </c>
      <c r="E280" s="3"/>
      <c r="F280" s="3" t="s">
        <v>822</v>
      </c>
    </row>
    <row r="281" spans="1:6" ht="12.75" customHeight="1" x14ac:dyDescent="0.2">
      <c r="A281" s="21"/>
      <c r="B281" s="19" t="s">
        <v>553</v>
      </c>
      <c r="C281" s="3" t="s">
        <v>797</v>
      </c>
      <c r="D281" s="3" t="s">
        <v>797</v>
      </c>
      <c r="E281" s="3"/>
      <c r="F281" s="3" t="s">
        <v>823</v>
      </c>
    </row>
    <row r="282" spans="1:6" ht="12.75" customHeight="1" x14ac:dyDescent="0.2">
      <c r="A282" s="21"/>
      <c r="B282" s="3" t="s">
        <v>554</v>
      </c>
      <c r="C282" s="3" t="s">
        <v>797</v>
      </c>
      <c r="D282" s="3" t="s">
        <v>797</v>
      </c>
      <c r="E282" s="3"/>
      <c r="F282" s="104" t="s">
        <v>824</v>
      </c>
    </row>
    <row r="284" spans="1:6" ht="12.75" customHeight="1" x14ac:dyDescent="0.2">
      <c r="A284" s="122" t="s">
        <v>799</v>
      </c>
      <c r="B284" s="124" t="s">
        <v>828</v>
      </c>
      <c r="C284" s="123" t="s">
        <v>797</v>
      </c>
      <c r="D284" s="123" t="s">
        <v>797</v>
      </c>
      <c r="E284" s="123"/>
      <c r="F284" s="123" t="s">
        <v>829</v>
      </c>
    </row>
    <row r="285" spans="1:6" ht="12.75" customHeight="1" x14ac:dyDescent="0.2">
      <c r="A285" s="122" t="s">
        <v>799</v>
      </c>
      <c r="B285" s="124" t="s">
        <v>830</v>
      </c>
      <c r="C285" s="123" t="s">
        <v>797</v>
      </c>
      <c r="D285" s="123" t="s">
        <v>797</v>
      </c>
      <c r="E285" s="123"/>
      <c r="F285" s="123" t="s">
        <v>831</v>
      </c>
    </row>
    <row r="286" spans="1:6" ht="12.75" customHeight="1" x14ac:dyDescent="0.2">
      <c r="A286" s="122" t="s">
        <v>799</v>
      </c>
      <c r="B286" s="124" t="s">
        <v>832</v>
      </c>
      <c r="C286" s="123" t="s">
        <v>797</v>
      </c>
      <c r="D286" s="123" t="s">
        <v>797</v>
      </c>
      <c r="E286" s="123"/>
      <c r="F286" s="123" t="s">
        <v>833</v>
      </c>
    </row>
    <row r="287" spans="1:6" ht="12.75" customHeight="1" x14ac:dyDescent="0.2">
      <c r="A287" s="122" t="s">
        <v>799</v>
      </c>
      <c r="B287" s="124" t="s">
        <v>834</v>
      </c>
      <c r="C287" s="123" t="s">
        <v>797</v>
      </c>
      <c r="D287" s="123" t="s">
        <v>797</v>
      </c>
      <c r="E287" s="123"/>
      <c r="F287" s="123" t="s">
        <v>835</v>
      </c>
    </row>
    <row r="288" spans="1:6" ht="12.75" customHeight="1" x14ac:dyDescent="0.2">
      <c r="A288" s="122" t="s">
        <v>799</v>
      </c>
      <c r="B288" s="124" t="s">
        <v>836</v>
      </c>
      <c r="C288" s="123" t="s">
        <v>797</v>
      </c>
      <c r="D288" s="123" t="s">
        <v>797</v>
      </c>
      <c r="E288" s="123"/>
      <c r="F288" s="123" t="s">
        <v>837</v>
      </c>
    </row>
    <row r="289" spans="1:6" ht="12.75" customHeight="1" x14ac:dyDescent="0.2">
      <c r="A289" s="122" t="s">
        <v>799</v>
      </c>
      <c r="B289" s="124" t="s">
        <v>838</v>
      </c>
      <c r="C289" s="123" t="s">
        <v>797</v>
      </c>
      <c r="D289" s="123" t="s">
        <v>797</v>
      </c>
      <c r="E289" s="123"/>
      <c r="F289" s="123" t="s">
        <v>845</v>
      </c>
    </row>
    <row r="290" spans="1:6" ht="12.75" customHeight="1" x14ac:dyDescent="0.2">
      <c r="A290" s="122" t="s">
        <v>799</v>
      </c>
      <c r="B290" s="124" t="s">
        <v>840</v>
      </c>
      <c r="C290" s="123" t="s">
        <v>797</v>
      </c>
      <c r="D290" s="123" t="s">
        <v>797</v>
      </c>
      <c r="E290" s="123"/>
      <c r="F290" s="123" t="s">
        <v>847</v>
      </c>
    </row>
    <row r="291" spans="1:6" ht="12.75" customHeight="1" x14ac:dyDescent="0.2">
      <c r="A291" s="122" t="s">
        <v>799</v>
      </c>
      <c r="B291" s="124" t="s">
        <v>842</v>
      </c>
      <c r="C291" s="123" t="s">
        <v>797</v>
      </c>
      <c r="D291" s="123" t="s">
        <v>797</v>
      </c>
      <c r="E291" s="123"/>
      <c r="F291" s="123" t="s">
        <v>849</v>
      </c>
    </row>
    <row r="292" spans="1:6" ht="12.75" customHeight="1" x14ac:dyDescent="0.2">
      <c r="A292" s="122" t="s">
        <v>799</v>
      </c>
      <c r="B292" s="124" t="s">
        <v>844</v>
      </c>
      <c r="C292" s="123" t="s">
        <v>797</v>
      </c>
      <c r="D292" s="123" t="s">
        <v>797</v>
      </c>
      <c r="E292" s="123"/>
      <c r="F292" s="123" t="s">
        <v>839</v>
      </c>
    </row>
    <row r="293" spans="1:6" ht="12.75" customHeight="1" x14ac:dyDescent="0.2">
      <c r="A293" s="122" t="s">
        <v>799</v>
      </c>
      <c r="B293" s="124" t="s">
        <v>846</v>
      </c>
      <c r="C293" s="123" t="s">
        <v>797</v>
      </c>
      <c r="D293" s="123" t="s">
        <v>797</v>
      </c>
      <c r="E293" s="123"/>
      <c r="F293" s="123" t="s">
        <v>841</v>
      </c>
    </row>
    <row r="294" spans="1:6" ht="12.75" customHeight="1" x14ac:dyDescent="0.2">
      <c r="A294" s="122" t="s">
        <v>799</v>
      </c>
      <c r="B294" s="124" t="s">
        <v>848</v>
      </c>
      <c r="C294" s="123" t="s">
        <v>797</v>
      </c>
      <c r="D294" s="123" t="s">
        <v>797</v>
      </c>
      <c r="E294" s="123"/>
      <c r="F294" s="123" t="s">
        <v>843</v>
      </c>
    </row>
    <row r="295" spans="1:6" ht="12.75" customHeight="1" x14ac:dyDescent="0.2">
      <c r="A295" s="122" t="s">
        <v>799</v>
      </c>
      <c r="B295" s="124" t="s">
        <v>857</v>
      </c>
      <c r="C295" s="123" t="s">
        <v>797</v>
      </c>
      <c r="D295" s="123" t="s">
        <v>797</v>
      </c>
      <c r="E295" s="123"/>
      <c r="F295" s="123" t="s">
        <v>858</v>
      </c>
    </row>
    <row r="296" spans="1:6" ht="12.75" customHeight="1" x14ac:dyDescent="0.2">
      <c r="A296" s="122" t="s">
        <v>799</v>
      </c>
      <c r="B296" s="124" t="s">
        <v>859</v>
      </c>
      <c r="C296" s="123" t="s">
        <v>797</v>
      </c>
      <c r="D296" s="123" t="s">
        <v>797</v>
      </c>
      <c r="E296" s="123"/>
      <c r="F296" s="123" t="s">
        <v>860</v>
      </c>
    </row>
    <row r="297" spans="1:6" ht="12.75" customHeight="1" x14ac:dyDescent="0.2">
      <c r="A297" s="122" t="s">
        <v>799</v>
      </c>
      <c r="B297" s="124" t="s">
        <v>861</v>
      </c>
      <c r="C297" s="123" t="s">
        <v>797</v>
      </c>
      <c r="D297" s="123" t="s">
        <v>797</v>
      </c>
      <c r="E297" s="123"/>
      <c r="F297" s="123" t="s">
        <v>862</v>
      </c>
    </row>
    <row r="298" spans="1:6" ht="12.75" customHeight="1" x14ac:dyDescent="0.2">
      <c r="A298" s="122" t="s">
        <v>799</v>
      </c>
      <c r="B298" s="124" t="s">
        <v>863</v>
      </c>
      <c r="C298" s="123" t="s">
        <v>797</v>
      </c>
      <c r="D298" s="123" t="s">
        <v>797</v>
      </c>
      <c r="E298" s="123"/>
      <c r="F298" s="123" t="s">
        <v>864</v>
      </c>
    </row>
    <row r="299" spans="1:6" ht="12.75" customHeight="1" x14ac:dyDescent="0.2">
      <c r="A299" s="122" t="s">
        <v>799</v>
      </c>
      <c r="B299" s="124" t="s">
        <v>867</v>
      </c>
      <c r="C299" s="123" t="s">
        <v>797</v>
      </c>
      <c r="D299" s="123" t="s">
        <v>797</v>
      </c>
      <c r="E299" s="123"/>
      <c r="F299" s="123" t="s">
        <v>868</v>
      </c>
    </row>
    <row r="300" spans="1:6" ht="12.75" customHeight="1" x14ac:dyDescent="0.2">
      <c r="A300" s="122" t="s">
        <v>799</v>
      </c>
      <c r="B300" s="124" t="s">
        <v>869</v>
      </c>
      <c r="C300" s="123" t="s">
        <v>797</v>
      </c>
      <c r="D300" s="123" t="s">
        <v>797</v>
      </c>
      <c r="E300" s="123"/>
      <c r="F300" s="123" t="s">
        <v>870</v>
      </c>
    </row>
    <row r="301" spans="1:6" ht="12.75" customHeight="1" x14ac:dyDescent="0.2">
      <c r="A301" s="122" t="s">
        <v>799</v>
      </c>
      <c r="B301" s="124" t="s">
        <v>871</v>
      </c>
      <c r="C301" s="123" t="s">
        <v>797</v>
      </c>
      <c r="D301" s="123" t="s">
        <v>797</v>
      </c>
      <c r="E301" s="123"/>
      <c r="F301" s="123" t="s">
        <v>872</v>
      </c>
    </row>
    <row r="302" spans="1:6" ht="12.75" customHeight="1" x14ac:dyDescent="0.2">
      <c r="A302" s="122" t="s">
        <v>799</v>
      </c>
      <c r="B302" s="124" t="s">
        <v>873</v>
      </c>
      <c r="C302" s="123" t="s">
        <v>797</v>
      </c>
      <c r="D302" s="123" t="s">
        <v>797</v>
      </c>
      <c r="E302" s="123"/>
      <c r="F302" s="123" t="s">
        <v>874</v>
      </c>
    </row>
    <row r="303" spans="1:6" ht="12.75" customHeight="1" x14ac:dyDescent="0.2">
      <c r="A303" s="122" t="s">
        <v>799</v>
      </c>
      <c r="B303" s="124" t="s">
        <v>875</v>
      </c>
      <c r="C303" s="123" t="s">
        <v>797</v>
      </c>
      <c r="D303" s="123" t="s">
        <v>797</v>
      </c>
      <c r="E303" s="123"/>
      <c r="F303" s="123" t="s">
        <v>876</v>
      </c>
    </row>
    <row r="304" spans="1:6" ht="12.75" customHeight="1" x14ac:dyDescent="0.2">
      <c r="A304" s="122" t="s">
        <v>799</v>
      </c>
      <c r="B304" s="124" t="s">
        <v>877</v>
      </c>
      <c r="C304" s="123" t="s">
        <v>797</v>
      </c>
      <c r="D304" s="123" t="s">
        <v>797</v>
      </c>
      <c r="E304" s="123"/>
      <c r="F304" s="123" t="s">
        <v>878</v>
      </c>
    </row>
  </sheetData>
  <sheetProtection algorithmName="SHA-512" hashValue="v0UsAZqCBKHY7OfzZioElM1I2ZWgCxSKzwvVXugag4OwQiMNvCHpP/PGrRn+LFGB02/s7OF3fRdL1D1A5G982A==" saltValue="RCpX7Tqj7FQuoCRssSSRpA==" spinCount="100000" sheet="1" objects="1" scenarios="1"/>
  <mergeCells count="1">
    <mergeCell ref="C1:F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311538C4A5D44ABBF73BAA6F9EB54" ma:contentTypeVersion="15" ma:contentTypeDescription="Crée un document." ma:contentTypeScope="" ma:versionID="b4be185039eaf5311f784baec771036c">
  <xsd:schema xmlns:xsd="http://www.w3.org/2001/XMLSchema" xmlns:xs="http://www.w3.org/2001/XMLSchema" xmlns:p="http://schemas.microsoft.com/office/2006/metadata/properties" xmlns:ns3="6d321a01-7d22-4fbd-8d1f-910c5c43dc1c" xmlns:ns4="951919c7-4c6c-4c19-b5eb-27527eea1636" targetNamespace="http://schemas.microsoft.com/office/2006/metadata/properties" ma:root="true" ma:fieldsID="85afac14b26309def19bb0d372230759" ns3:_="" ns4:_="">
    <xsd:import namespace="6d321a01-7d22-4fbd-8d1f-910c5c43dc1c"/>
    <xsd:import namespace="951919c7-4c6c-4c19-b5eb-27527eea1636"/>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321a01-7d22-4fbd-8d1f-910c5c43dc1c"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description="" ma:internalName="SharedWithDetails" ma:readOnly="true">
      <xsd:simpleType>
        <xsd:restriction base="dms:Note">
          <xsd:maxLength value="255"/>
        </xsd:restriction>
      </xsd:simpleType>
    </xsd:element>
    <xsd:element name="SharingHintHash" ma:index="10" nillable="true" ma:displayName="Partage du hachage d’indicateur" ma:description="" ma:hidden="true" ma:internalName="SharingHintHash" ma:readOnly="true">
      <xsd:simpleType>
        <xsd:restriction base="dms:Text"/>
      </xsd:simpleType>
    </xsd:element>
    <xsd:element name="LastSharedByUser" ma:index="11" nillable="true" ma:displayName="Dernier partage par heure par utilisateur" ma:description="" ma:internalName="LastSharedByUser" ma:readOnly="true">
      <xsd:simpleType>
        <xsd:restriction base="dms:Note">
          <xsd:maxLength value="255"/>
        </xsd:restriction>
      </xsd:simpleType>
    </xsd:element>
    <xsd:element name="LastSharedByTime" ma:index="12"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1919c7-4c6c-4c19-b5eb-27527eea1636"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Location" ma:index="18" nillable="true" ma:displayName="MediaServic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g D A A B Q S w M E F A A C A A g A o E Z X T 1 O d z 9 e o A A A A + Q A A A B I A H A B D b 2 5 m a W c v U G F j a 2 F n Z S 5 4 b W w g o h g A K K A U A A A A A A A A A A A A A A A A A A A A A A A A A A A A h Y / R C o I w G I V f R X b v N i d Z y O + 8 6 D Y h C M L b M Z e O d I a b z X f r o k f q F R L K 6 q 7 L c / g O f O d x u 0 M + d W 1 w V Y P V v c l Q h C k K l J F 9 p U 2 d o d G d w g 3 K O e y F P I t a B T N s b D p Z n a H G u U t K i P c e + x j 3 Q 0 0 Y p R E p i 9 1 B N q o T o T b W C S M V + q y q / y v E 4 f i S 4 Q w n C V 7 F 6 w R H C W N A l h 4 K b b 4 M m 5 U x B f J T w n Z s 3 T g o r m x Y l E C W C O R 9 g z 8 B U E s D B B Q A A g A I A K B G V 0 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R l d P K I p H u A 4 A A A A R A A A A E w A c A E Z v c m 1 1 b G F z L 1 N l Y 3 R p b 2 4 x L m 0 g o h g A K K A U A A A A A A A A A A A A A A A A A A A A A A A A A A A A K 0 5 N L s n M z 1 M I h t C G 1 g B Q S w E C L Q A U A A I A C A C g R l d P U 5 3 P 1 6 g A A A D 5 A A A A E g A A A A A A A A A A A A A A A A A A A A A A Q 2 9 u Z m l n L 1 B h Y 2 t h Z 2 U u e G 1 s U E s B A i 0 A F A A C A A g A o E Z X T w / K 6 a u k A A A A 6 Q A A A B M A A A A A A A A A A A A A A A A A 9 A A A A F t D b 2 5 0 Z W 5 0 X 1 R 5 c G V z X S 5 4 b W x Q S w E C L Q A U A A I A C A C g R l d 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3 7 4 y A 8 l q E G n N b f N f j t y N Q A A A A A C A A A A A A A D Z g A A w A A A A B A A A A D 1 G W F g R 2 A 7 G D h o T B K j 2 Q G + A A A A A A S A A A C g A A A A E A A A A P x I v P F 7 3 z L U u b a z Y R Y 9 i 9 F Q A A A A H 1 t W k Y n w T M b X D 7 D 5 D g 6 z e P d o I I 3 c s B L d l q a A I m q r 9 C 8 4 4 D Z m 8 C 6 X i k X L J C z W 8 R d f a T U s k C r 9 6 S W 6 W P L k R T F y d 7 R 1 7 l l W z H B l l 4 K R W O 1 8 c 4 Q U A A A A N a v q / G R 8 S s m r D Q F l J a 6 1 I r J I + B Q = < / D a t a M a s h u p > 
</file>

<file path=customXml/itemProps1.xml><?xml version="1.0" encoding="utf-8"?>
<ds:datastoreItem xmlns:ds="http://schemas.openxmlformats.org/officeDocument/2006/customXml" ds:itemID="{989959B7-3ED5-45CB-8521-8B042888B964}">
  <ds:schemaRefs>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purl.org/dc/elements/1.1/"/>
    <ds:schemaRef ds:uri="951919c7-4c6c-4c19-b5eb-27527eea1636"/>
    <ds:schemaRef ds:uri="6d321a01-7d22-4fbd-8d1f-910c5c43dc1c"/>
    <ds:schemaRef ds:uri="http://www.w3.org/XML/1998/namespace"/>
  </ds:schemaRefs>
</ds:datastoreItem>
</file>

<file path=customXml/itemProps2.xml><?xml version="1.0" encoding="utf-8"?>
<ds:datastoreItem xmlns:ds="http://schemas.openxmlformats.org/officeDocument/2006/customXml" ds:itemID="{C06921C7-4AB7-4593-BAF0-25E962951FED}">
  <ds:schemaRefs>
    <ds:schemaRef ds:uri="http://schemas.microsoft.com/sharepoint/v3/contenttype/forms"/>
  </ds:schemaRefs>
</ds:datastoreItem>
</file>

<file path=customXml/itemProps3.xml><?xml version="1.0" encoding="utf-8"?>
<ds:datastoreItem xmlns:ds="http://schemas.openxmlformats.org/officeDocument/2006/customXml" ds:itemID="{986DA45C-2F27-46F3-B517-BAD3B3478F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321a01-7d22-4fbd-8d1f-910c5c43dc1c"/>
    <ds:schemaRef ds:uri="951919c7-4c6c-4c19-b5eb-27527eea16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BA80940-1276-40D5-94F2-22853291EFB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Living Now Oct19</vt:lpstr>
      <vt:lpstr>Hoja de Captura</vt:lpstr>
      <vt:lpstr>Lista para cotizacion</vt:lpstr>
      <vt:lpstr>Levantamiento</vt:lpstr>
      <vt:lpstr>LP</vt:lpstr>
      <vt:lpstr>'Lista para cotizacion'!Área_de_impresión</vt:lpstr>
      <vt:lpstr>'Living Now Oct19'!Área_de_impresión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Denise ROSALES</dc:creator>
  <cp:lastModifiedBy>Denise GAYOSSO</cp:lastModifiedBy>
  <cp:lastPrinted>2019-10-22T21:45:24Z</cp:lastPrinted>
  <dcterms:created xsi:type="dcterms:W3CDTF">2013-11-19T15:58:07Z</dcterms:created>
  <dcterms:modified xsi:type="dcterms:W3CDTF">2022-05-02T20:20:28Z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0x01010079F311538C4A5D44ABBF73BAA6F9EB54</vt:lpwstr>
  </property>
</Properties>
</file>